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<sst xmlns="http://schemas.openxmlformats.org/spreadsheetml/2006/main" count="1391" uniqueCount="484">
  <si>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</si>
  <si>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</si>
  <si>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</si>
  <si>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</si>
  <si>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</si>
  <si>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</si>
  <si>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</si>
  <si>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</si>
  <si>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</si>
  <si>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</si>
  <si>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</si>
  <si>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</si>
  <si>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</si>
  <si>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</si>
  <si>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</si>
  <si>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</si>
  <si>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</si>
  <si>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</si>
  <si>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</si>
  <si>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</si>
  <si>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</si>
  <si>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</si>
  <si>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（二）非财政拨款结余</t>
  </si>
  <si>
    <t>收  入  总  计</t>
  </si>
  <si>
    <t>支 出 总 计</t>
  </si>
  <si>
    <t>预算01-2表</t>
  </si>
  <si>
    <t>单位名称：景洪市农业农村局（本级）</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</si>
  <si>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</si>
  <si>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</si>
  <si>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</si>
  <si>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</si>
  <si>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</si>
  <si>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</si>
  <si>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</si>
  <si>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</si>
  <si>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</si>
  <si>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</si>
  <si>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</si>
  <si>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</si>
  <si>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</si>
  <si>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</si>
  <si>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</si>
  <si>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</si>
  <si>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125001</t>
  </si>
  <si>
    <t>景洪市农业农村局</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</si>
  <si>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</si>
  <si>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</si>
  <si>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</si>
  <si>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</si>
  <si>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</si>
  <si>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</si>
  <si>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</si>
  <si>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</si>
  <si>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</si>
  <si>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</si>
  <si>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</si>
  <si>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</si>
  <si>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</si>
  <si>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</si>
  <si>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</si>
  <si>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</si>
  <si>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</si>
  <si>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</si>
  <si>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</si>
  <si>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</si>
  <si>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</si>
  <si>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</si>
  <si>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</si>
  <si>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</si>
  <si>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</si>
  <si>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</si>
  <si>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</si>
  <si>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</si>
  <si>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</si>
  <si>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</si>
  <si>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</si>
  <si>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</si>
  <si>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</si>
  <si>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</si>
  <si>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212</t>
  </si>
  <si>
    <t>城乡社区支出</t>
  </si>
  <si>
    <t>21208</t>
  </si>
  <si>
    <t>国有土地使用权出让收入安排的支出</t>
  </si>
  <si>
    <t>2120814</t>
  </si>
  <si>
    <t>农业生产发展支出</t>
  </si>
  <si>
    <t>213</t>
  </si>
  <si>
    <t>农林水支出</t>
  </si>
  <si>
    <t>21301</t>
  </si>
  <si>
    <t>农业农村</t>
  </si>
  <si>
    <t>2130101</t>
  </si>
  <si>
    <t>行政运行</t>
  </si>
  <si>
    <t>2130109</t>
  </si>
  <si>
    <t>农产品质量安全</t>
  </si>
  <si>
    <t>2130120</t>
  </si>
  <si>
    <t>稳定农民收入补贴</t>
  </si>
  <si>
    <t>2130153</t>
  </si>
  <si>
    <t>耕地建设与利用</t>
  </si>
  <si>
    <t>2130199</t>
  </si>
  <si>
    <t>其他农业农村支出</t>
  </si>
  <si>
    <t>21305</t>
  </si>
  <si>
    <t>巩固脱贫攻坚成果衔接乡村振兴</t>
  </si>
  <si>
    <t>2130505</t>
  </si>
  <si>
    <t>生产发展</t>
  </si>
  <si>
    <t>2130599</t>
  </si>
  <si>
    <t>其他巩固脱贫攻坚成果衔接乡村振兴支出</t>
  </si>
  <si>
    <t>21308</t>
  </si>
  <si>
    <t>普惠金融发展支出</t>
  </si>
  <si>
    <t>2130803</t>
  </si>
  <si>
    <t>农业保险保费补贴</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</si>
  <si>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</si>
  <si>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</si>
  <si>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</si>
  <si>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</si>
  <si>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</si>
  <si>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</si>
  <si>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</si>
  <si>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</si>
  <si>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</si>
  <si>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</si>
  <si>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</si>
  <si>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</si>
  <si>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</si>
  <si>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</si>
  <si>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</si>
  <si>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</si>
  <si>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</si>
  <si>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</si>
  <si>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</si>
  <si>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</si>
  <si>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</si>
  <si>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</si>
  <si>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</si>
  <si>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</si>
  <si>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</si>
  <si>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</si>
  <si>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</si>
  <si>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</si>
  <si>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</si>
  <si>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</si>
  <si>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</si>
  <si>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公务用车购置及运行维护费</t>
  </si>
  <si>
    <t>公务接待费</t>
  </si>
  <si>
    <t>公务用车购置费</t>
  </si>
  <si>
    <t>公务用车运行维护费</t>
  </si>
  <si>
    <t>预算04表</t>
  </si>
  <si>
    <t>单位名称</t>
  </si>
  <si>
    <t>项目代码</t>
  </si>
  <si>
    <t>项目名称</t>
  </si>
  <si>
    <t>功能科目编码</t>
  </si>
  <si>
    <t>功能科目名称</t>
  </si>
  <si>
    <t>部门经济科目编码</t>
  </si>
  <si>
    <t>部门经济科目名称</t>
  </si>
  <si>
    <t>资金来源</t>
  </si>
  <si>
    <t>财政拨款结转结余</t>
  </si>
  <si>
    <t>全年数</t>
  </si>
  <si>
    <t>已提前安排</t>
  </si>
  <si>
    <t>抵扣上年垫付资金</t>
  </si>
  <si>
    <t>本次下达</t>
  </si>
  <si>
    <t>另文下达</t>
  </si>
  <si>
    <t>事业单位
经营收入</t>
  </si>
  <si>
    <t>已预拨</t>
  </si>
  <si>
    <t>532801210000000021594</t>
  </si>
  <si>
    <t>行政人员支出工资</t>
  </si>
  <si>
    <t>30101</t>
  </si>
  <si>
    <t>基本工资</t>
  </si>
  <si>
    <t>30102</t>
  </si>
  <si>
    <t>津贴补贴</t>
  </si>
  <si>
    <t>30103</t>
  </si>
  <si>
    <t>奖金</t>
  </si>
  <si>
    <t>532801210000000021596</t>
  </si>
  <si>
    <t>社会保障缴费</t>
  </si>
  <si>
    <t>30108</t>
  </si>
  <si>
    <t>机关事业单位基本养老保险缴费</t>
  </si>
  <si>
    <t>30110</t>
  </si>
  <si>
    <t>职工基本医疗保险缴费</t>
  </si>
  <si>
    <t>30111</t>
  </si>
  <si>
    <t>公务员医疗补助缴费</t>
  </si>
  <si>
    <t>30112</t>
  </si>
  <si>
    <t>其他社会保障缴费</t>
  </si>
  <si>
    <t>532801210000000021597</t>
  </si>
  <si>
    <t>30113</t>
  </si>
  <si>
    <t>532801210000000021601</t>
  </si>
  <si>
    <t>行政人员公务交通补贴</t>
  </si>
  <si>
    <t>30239</t>
  </si>
  <si>
    <t>其他交通费用</t>
  </si>
  <si>
    <t>532801210000000021602</t>
  </si>
  <si>
    <t>工会经费</t>
  </si>
  <si>
    <t>30228</t>
  </si>
  <si>
    <t>532801210000000021603</t>
  </si>
  <si>
    <t>福利费</t>
  </si>
  <si>
    <t>30299</t>
  </si>
  <si>
    <t>其他商品和服务支出</t>
  </si>
  <si>
    <t>532801210000000021604</t>
  </si>
  <si>
    <t>一般公用经费</t>
  </si>
  <si>
    <t>30201</t>
  </si>
  <si>
    <t>办公费</t>
  </si>
  <si>
    <t>30206</t>
  </si>
  <si>
    <t>电费</t>
  </si>
  <si>
    <t>30207</t>
  </si>
  <si>
    <t>邮电费</t>
  </si>
  <si>
    <t>30211</t>
  </si>
  <si>
    <t>差旅费</t>
  </si>
  <si>
    <t>30213</t>
  </si>
  <si>
    <t>维修（护）费</t>
  </si>
  <si>
    <t>30214</t>
  </si>
  <si>
    <t>租赁费</t>
  </si>
  <si>
    <t>30227</t>
  </si>
  <si>
    <t>委托业务费</t>
  </si>
  <si>
    <t>30240</t>
  </si>
  <si>
    <t>税金及附加费用</t>
  </si>
  <si>
    <t>532801221100000527235</t>
  </si>
  <si>
    <t>30231</t>
  </si>
  <si>
    <t>532801221100000527236</t>
  </si>
  <si>
    <t>30217</t>
  </si>
  <si>
    <t>532801221100000527237</t>
  </si>
  <si>
    <t>退休公用经费</t>
  </si>
  <si>
    <t>532801231100001458152</t>
  </si>
  <si>
    <t>公车购置及运维费</t>
  </si>
  <si>
    <t>532801231100001458171</t>
  </si>
  <si>
    <t>绩效考核基础奖</t>
  </si>
  <si>
    <t>532801261100005122711</t>
  </si>
  <si>
    <t>s机关事业单位职工遗属生活补助资金</t>
  </si>
  <si>
    <t>30305</t>
  </si>
  <si>
    <t>生活补助</t>
  </si>
  <si>
    <t>预算05-1表</t>
  </si>
  <si>
    <t>项目分类</t>
  </si>
  <si>
    <t>项目单位</t>
  </si>
  <si>
    <t>经济科目编码</t>
  </si>
  <si>
    <t>经济科目名称</t>
  </si>
  <si>
    <t>本年拨款</t>
  </si>
  <si>
    <t>其中：本次下达</t>
  </si>
  <si>
    <t>2024年第三次全国土壤普查州级补助经费</t>
  </si>
  <si>
    <t>311 专项业务类</t>
  </si>
  <si>
    <t>532801241100003028933</t>
  </si>
  <si>
    <t>2023年省级高标准农田建设（第二批）补助资金</t>
  </si>
  <si>
    <t>313 事业发展类</t>
  </si>
  <si>
    <t>532801241100003115194</t>
  </si>
  <si>
    <t>31005</t>
  </si>
  <si>
    <t>基础设施建设</t>
  </si>
  <si>
    <t>*2024年省级第三批高标准农田建设补助资金</t>
  </si>
  <si>
    <t>312 民生类</t>
  </si>
  <si>
    <t>532801241100003268176</t>
  </si>
  <si>
    <t>捐赠资金专项（自有）经费</t>
  </si>
  <si>
    <t>532801241100003291088</t>
  </si>
  <si>
    <t>30202</t>
  </si>
  <si>
    <t>印刷费</t>
  </si>
  <si>
    <t>□2025年农业保险保费财政补贴项目专项资金</t>
  </si>
  <si>
    <t>532801251100003886647</t>
  </si>
  <si>
    <t>31204</t>
  </si>
  <si>
    <t>费用补贴</t>
  </si>
  <si>
    <t>代扣代征税款手续费项目（自有）资金</t>
  </si>
  <si>
    <t>532801251100003977039</t>
  </si>
  <si>
    <t>景洪市2025年中央耕地地力保护补贴资金</t>
  </si>
  <si>
    <t>532801251100004141048</t>
  </si>
  <si>
    <t>30310</t>
  </si>
  <si>
    <t>个人农业生产补贴</t>
  </si>
  <si>
    <t>景洪市2025年高标准农田建设项目资金</t>
  </si>
  <si>
    <t>532801251100004185623</t>
  </si>
  <si>
    <t>景洪市2025年高标准农田建设项目省级补助资金</t>
  </si>
  <si>
    <t>532801251100004261888</t>
  </si>
  <si>
    <t>景洪市2025年高标准农田中央第二批资金</t>
  </si>
  <si>
    <t>532801251100004435889</t>
  </si>
  <si>
    <t>景洪市2025年高标准农田省级调整下达资金</t>
  </si>
  <si>
    <t>532801251100004435935</t>
  </si>
  <si>
    <t>景洪市2025年省级高标准农田建设第二批补助资金</t>
  </si>
  <si>
    <t>532801251100004546930</t>
  </si>
  <si>
    <t>□景洪市乡村振兴专干专项资金</t>
  </si>
  <si>
    <t>532801261100005125724</t>
  </si>
  <si>
    <t>□驻村工作队工作经费和生活补助资金</t>
  </si>
  <si>
    <t>532801261100005125744</t>
  </si>
  <si>
    <t>□景洪市农产品质量安全监管项目资金</t>
  </si>
  <si>
    <t>532801261100005162945</t>
  </si>
  <si>
    <t>30216</t>
  </si>
  <si>
    <t>培训费</t>
  </si>
  <si>
    <t>30218</t>
  </si>
  <si>
    <t>专用材料费</t>
  </si>
  <si>
    <t>□中国农业大学教授工作站建设项目资金</t>
  </si>
  <si>
    <t>532801261100005220803</t>
  </si>
  <si>
    <t>预算05-2表</t>
  </si>
  <si>
    <t>单位名称、项目名称</t>
  </si>
  <si>
    <t>项目年度绩效目标</t>
  </si>
  <si>
    <t>一级指标</t>
  </si>
  <si>
    <t>二级指标</t>
  </si>
  <si>
    <t>三级指标</t>
  </si>
  <si>
    <t>指标性质</t>
  </si>
  <si>
    <t>指标值</t>
  </si>
  <si>
    <t>度量单位</t>
  </si>
  <si>
    <t>指标属性</t>
  </si>
  <si>
    <t>指标内容</t>
  </si>
  <si>
    <t>落实乡村振兴专干聘用工作，是为深入贯彻党的二十大和二十届二中、三中全会精神，全面推进乡村振兴，建强基层骨干队伍，吸引优秀人才扎根农村、服务基层，为乡村振兴提供坚实的人才支撑。乡村振兴专干不具有公务员或事业单位工作人员身份，在岗位期间，由州级、市级统筹资金，按照每人每月2500元（含个人缴纳社会保险部分）标准给予补助，州级承担50%，市级承担50%，单位缴纳社会保险部分由市财政承担。其中现有招聘人数25人，2026年计划招聘50人。</t>
  </si>
  <si>
    <t>产出指标</t>
  </si>
  <si>
    <t>数量指标</t>
  </si>
  <si>
    <t>招聘乡村振兴专干人数</t>
  </si>
  <si>
    <t>=</t>
  </si>
  <si>
    <t>60</t>
  </si>
  <si>
    <t>人</t>
  </si>
  <si>
    <t>定量指标</t>
  </si>
  <si>
    <t>质量指标</t>
  </si>
  <si>
    <t>按时完成乡村振兴专干资金发放</t>
  </si>
  <si>
    <t>按时发放</t>
  </si>
  <si>
    <t>定性指标</t>
  </si>
  <si>
    <t>按时发放乡村振兴专干人员工资及社保。</t>
  </si>
  <si>
    <t>时效指标</t>
  </si>
  <si>
    <t>完成该项工作时限</t>
  </si>
  <si>
    <t>10</t>
  </si>
  <si>
    <t>月</t>
  </si>
  <si>
    <t>效益指标</t>
  </si>
  <si>
    <t>可持续影响</t>
  </si>
  <si>
    <t>增强乡村振兴工作力量</t>
  </si>
  <si>
    <t>&gt;=</t>
  </si>
  <si>
    <t>持续增强</t>
  </si>
  <si>
    <t>关于引导高校毕业生到村（社区）工作加强乡村振兴力量的实施意见</t>
  </si>
  <si>
    <t>满意度指标</t>
  </si>
  <si>
    <t>服务对象满意度</t>
  </si>
  <si>
    <t>90</t>
  </si>
  <si>
    <t>%</t>
  </si>
  <si>
    <t>目标1：引导和支持农户参加农业保险；
目标2：财政主要保障关系国计民生和粮食安全的大宗农产品，重点支持农业生产环节；
目标3：不断扩大农业保险覆盖面和风险保障水平，逐步建立市场化的农业生产风险防范化解机制；
目标4：稳定农业生产，保障农民收入。</t>
  </si>
  <si>
    <t>财政保费补贴比例</t>
  </si>
  <si>
    <t>80</t>
  </si>
  <si>
    <t>补贴比例=（农业保险保险费财政补贴金额/总农业保险保险费金额）*100%</t>
  </si>
  <si>
    <t>种植业投保覆盖面积</t>
  </si>
  <si>
    <t>72</t>
  </si>
  <si>
    <t>万亩</t>
  </si>
  <si>
    <t>水稻、玉米、橡胶、橡胶收入、柑橘2025年投保面积</t>
  </si>
  <si>
    <t>养殖业投保覆盖数量</t>
  </si>
  <si>
    <t>万头</t>
  </si>
  <si>
    <t>育肥猪、能繁母猪投保数量</t>
  </si>
  <si>
    <t>绝对免赔额</t>
  </si>
  <si>
    <t>0</t>
  </si>
  <si>
    <t>元</t>
  </si>
  <si>
    <t>绝对免赔额是对约定数额以下的损失绝对不承担赔偿责任的免赔限额，为0。</t>
  </si>
  <si>
    <t>风险保障水平</t>
  </si>
  <si>
    <t>接近直接物化成本</t>
  </si>
  <si>
    <t>风险保障水平接近直接物化成本，即保障水平约占生产总成本的40%</t>
  </si>
  <si>
    <t>经济效益</t>
  </si>
  <si>
    <t>风险保障总额</t>
  </si>
  <si>
    <t>高于去年</t>
  </si>
  <si>
    <t>2025年风险保额高于2024年保额</t>
  </si>
  <si>
    <t>受灾农户经济损失获得赔偿比例</t>
  </si>
  <si>
    <t>85</t>
  </si>
  <si>
    <t>受灾农户经济损失获得赔偿比例=（受灾农户经济损失获得赔偿金额/受灾农户经济损失应赔偿金额）*100%</t>
  </si>
  <si>
    <t>社会效益</t>
  </si>
  <si>
    <t>经办机构县级分支机构覆盖率</t>
  </si>
  <si>
    <t>100</t>
  </si>
  <si>
    <t>经办机构县级分支机构覆盖率=（承保保险机构县级分支机构数量/县级数量）*100%</t>
  </si>
  <si>
    <t>承保理赔公示率满意度</t>
  </si>
  <si>
    <t>承保理赔公示率=（实际承保理赔公示数量/应承保理赔公示数量）*100%</t>
  </si>
  <si>
    <t>参保农户满意度</t>
  </si>
  <si>
    <t>参保农户对承保机构服务的满意程度</t>
  </si>
  <si>
    <t>用于梳理总结景洪市精准扶贫、精准脱贫工作事迹，宣传发扬脱贫攻坚精神，巩固拓展脱贫攻坚推进乡村振兴工作方面。</t>
  </si>
  <si>
    <t>公开发放的宣传材料数量</t>
  </si>
  <si>
    <t>500</t>
  </si>
  <si>
    <t>本</t>
  </si>
  <si>
    <t>反映制作宣传横幅、宣传册等的数量情况。</t>
  </si>
  <si>
    <t>计划完成率</t>
  </si>
  <si>
    <t>反映完成情况。</t>
  </si>
  <si>
    <t>宣传内容知晓率</t>
  </si>
  <si>
    <t>反映通过抽查方式完成，相关受众群体对宣传内容的知晓程度。
宣传内容知晓率=被调查对象中知晓人数/被调查对象的人数*100%。</t>
  </si>
  <si>
    <t>社会公众满意度</t>
  </si>
  <si>
    <t>反映社会公众对宣传的满意程度。</t>
  </si>
  <si>
    <t>加强对驻村工作队管理，充分发挥驻村第一书记和工作队推动乡村振兴作用</t>
  </si>
  <si>
    <t>政策宣传次数</t>
  </si>
  <si>
    <t>次</t>
  </si>
  <si>
    <t>反映补助政策的宣传力度情况。即通过门户网站、报刊、通信、电视、户外广告等对补助政策进行宣传的次数。</t>
  </si>
  <si>
    <t>兑现准确率</t>
  </si>
  <si>
    <t>反映补助准确发放的情况。
补助兑现准确率=补助兑付额/应付额*100%</t>
  </si>
  <si>
    <t>资金使用率</t>
  </si>
  <si>
    <t>98</t>
  </si>
  <si>
    <t>反映资金使用率</t>
  </si>
  <si>
    <t>发放及时率</t>
  </si>
  <si>
    <t>反映发放单位及时发放补助资金的情况。
发放及时率=在时限内发放资金/应发放资金*100%</t>
  </si>
  <si>
    <t>资金拨付率</t>
  </si>
  <si>
    <t>反映资金拨付率</t>
  </si>
  <si>
    <t>政策知晓率</t>
  </si>
  <si>
    <t>95</t>
  </si>
  <si>
    <t>反映补助政策的宣传效果情况。
政策知晓率=调查中补助政策知晓人数/调查总人数*98%</t>
  </si>
  <si>
    <t>生活状况改善</t>
  </si>
  <si>
    <t>户</t>
  </si>
  <si>
    <t>反映补助促进受助对象生活状况改善的情况。</t>
  </si>
  <si>
    <t>受益对象满意度</t>
  </si>
  <si>
    <t>反映获补助受益对象的满意程度。</t>
  </si>
  <si>
    <t>驻村工作队满意度</t>
  </si>
  <si>
    <t>驻村工作队满意程度</t>
  </si>
  <si>
    <t>根据景洪市税务局按年据实清算返还的“三代”税款手续费，结合单位日常运转工作需求，纳入预算编制，保障手续费等办公经费开支。</t>
  </si>
  <si>
    <t>办公耗材支出</t>
  </si>
  <si>
    <t>件（个、台）</t>
  </si>
  <si>
    <t>按计划完成办公耗材支出</t>
  </si>
  <si>
    <t>代扣代征手续费资金计划。</t>
  </si>
  <si>
    <t>经费支出时效性</t>
  </si>
  <si>
    <t>&lt;=</t>
  </si>
  <si>
    <t>12</t>
  </si>
  <si>
    <t>经费支出时效性。</t>
  </si>
  <si>
    <t>提升农业农村发展</t>
  </si>
  <si>
    <t>提升</t>
  </si>
  <si>
    <t>单位扣缴义务人满意度</t>
  </si>
  <si>
    <t>反映负有个税扣缴义务的单位职工满意度</t>
  </si>
  <si>
    <t>景洪市农产品质量安全监管主要开展以下工作：
开展全市农产品质量安全快速检测样品2000个，开展定量检测200批次，开展农产品质量安全知识培训115人次。</t>
  </si>
  <si>
    <t>农产品质量安全快速检测数量</t>
  </si>
  <si>
    <t>2000</t>
  </si>
  <si>
    <t>批次</t>
  </si>
  <si>
    <t>景洪市13个乡镇的农产品生产基地、批发零售市场销售的蔬菜、水果、畜禽产品、水产品等开展农产品质量安全快速检测，共检测2000批次样品。</t>
  </si>
  <si>
    <t>抽检不合格食用农产品核查处置率</t>
  </si>
  <si>
    <t>抽检不合格食用农产品核查处置率达100%</t>
  </si>
  <si>
    <t>重大农产品质量安全事件</t>
  </si>
  <si>
    <t>件</t>
  </si>
  <si>
    <t>深入开展好农产品质量安全工作，特别要对本行政区域内有可能出现农产品质量安全事件苗头的要及时摸排，及早预防，及时消除安全隐患，确保全市农产品质量安全不发生重大事件。</t>
  </si>
  <si>
    <t>成本指标</t>
  </si>
  <si>
    <t>经济成本指标</t>
  </si>
  <si>
    <t>快速检测样品费</t>
  </si>
  <si>
    <t>景洪市13个乡镇的农产品生产基地、批发零售市场生产和销售的新鲜蔬菜、水果、畜禽产品、水产品开展快速检测，单个批次检测成本≤12元。</t>
  </si>
  <si>
    <t>支持乡村振兴试验示范工作。</t>
  </si>
  <si>
    <t>为三曼可持续经营提供指导和咨询</t>
  </si>
  <si>
    <t>为景洪市乡村振兴战略设计和实施提供至少3次咨询。</t>
  </si>
  <si>
    <t>链接赴三曼的国际交流培训活动</t>
  </si>
  <si>
    <t>赴三曼考察体验的国际培训交流活动至少2个</t>
  </si>
  <si>
    <t>选派农村发展研究生赴景洪市工作</t>
  </si>
  <si>
    <t>名</t>
  </si>
  <si>
    <t>选派两名农村发展专业研究生人才赴景洪市开展岗位工作8个月以上。</t>
  </si>
  <si>
    <t>为景洪市培养乡村CEO</t>
  </si>
  <si>
    <t>为景洪市培养至少5名乡村CEO。</t>
  </si>
  <si>
    <t>引导中央媒体到三曼报道</t>
  </si>
  <si>
    <t>1.00</t>
  </si>
  <si>
    <t>为景洪市乡村振兴实验村引导中央媒体报道至少1次</t>
  </si>
  <si>
    <t>完成曼峦站年度乡村发展报告</t>
  </si>
  <si>
    <t>篇</t>
  </si>
  <si>
    <t>至少完成1篇曼峦站年度乡村发展报告，不提供不得分</t>
  </si>
  <si>
    <t>完成时限</t>
  </si>
  <si>
    <t>年</t>
  </si>
  <si>
    <t>完成时限为1年</t>
  </si>
  <si>
    <t>链接外部客流为三曼带来收益</t>
  </si>
  <si>
    <t>万元</t>
  </si>
  <si>
    <t>链接外部客流为三曼带来5万元以上。</t>
  </si>
  <si>
    <t>三曼可持续经营</t>
  </si>
  <si>
    <t>提升三曼可持续经营</t>
  </si>
  <si>
    <t>服务对象满意度达85%以上</t>
  </si>
  <si>
    <t>预算06表</t>
  </si>
  <si>
    <t>政府性基金预算支出预算表</t>
  </si>
  <si>
    <t>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</si>
  <si>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</si>
  <si>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</si>
  <si>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</si>
  <si>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</si>
  <si>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</si>
  <si>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</si>
  <si>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</si>
  <si>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</si>
  <si>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</si>
  <si>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</si>
  <si>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复印纸</t>
  </si>
  <si>
    <t>A05040101 复印纸</t>
  </si>
  <si>
    <t>包</t>
  </si>
  <si>
    <t>公务用车维修费</t>
  </si>
  <si>
    <t>C23120301 车辆维修和保养服务</t>
  </si>
  <si>
    <t>批</t>
  </si>
  <si>
    <t>公务用车燃油费</t>
  </si>
  <si>
    <t>C23120302 车辆加油、添加燃料服务</t>
  </si>
  <si>
    <t>公务用车保险费</t>
  </si>
  <si>
    <t>C1804010201 机动车保险服务</t>
  </si>
  <si>
    <t>公务用车维修费（公用经费）</t>
  </si>
  <si>
    <t>宣传资料印刷</t>
  </si>
  <si>
    <t>C2309019999 其他印刷服务</t>
  </si>
  <si>
    <t>预算08表</t>
  </si>
  <si>
    <t>政府购买服务项目</t>
  </si>
  <si>
    <t>政府购买服务目录</t>
  </si>
  <si>
    <t>说明：本单位无此公开事项。</t>
  </si>
  <si>
    <t>预算09-1表</t>
  </si>
  <si>
    <t>单位名称（项目）</t>
  </si>
  <si>
    <t>地区</t>
  </si>
  <si>
    <t>政府性基金</t>
  </si>
  <si>
    <t>勐腊县</t>
  </si>
  <si>
    <t>预算09-2表</t>
  </si>
  <si>
    <t>预算10表</t>
  </si>
  <si>
    <t>资产类别</t>
  </si>
  <si>
    <t>资产分类代码.名称</t>
  </si>
  <si>
    <t>资产名称</t>
  </si>
  <si>
    <t>计量单位</t>
  </si>
  <si>
    <t>财政部门批复数（元）</t>
  </si>
  <si>
    <t>单价</t>
  </si>
  <si>
    <t>金额</t>
  </si>
  <si>
    <t>预算11表</t>
  </si>
  <si>
    <t>上级补助</t>
  </si>
  <si>
    <t>预算12表</t>
  </si>
  <si>
    <t>项目级次</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</si>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</sst>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yyyy\-mm\-dd\ hh:mm:ss"/>
    <numFmt numFmtId="178" formatCode="yyyy\-mm\-dd"/>
    <numFmt numFmtId="179" formatCode="#,##0;\-#,##0;;@"/>
    <numFmt numFmtId="180" formatCode="hh:mm:ss"/>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2" fontId="23" fillId="0" borderId="0" applyFont="0" applyFill="0" applyBorder="0" applyAlignment="0" applyProtection="0">
      <alignment vertical="center"/>
    </xf>
    <xf numFmtId="0" fontId="24" fillId="2" borderId="0" applyNumberFormat="0" applyBorder="0" applyAlignment="0" applyProtection="0">
      <alignment vertical="center"/>
    </xf>
    <xf numFmtId="0" fontId="25" fillId="3" borderId="14"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177" fontId="5" fillId="0" borderId="7">
      <alignment horizontal="right" vertical="center"/>
    </xf>
    <xf numFmtId="0" fontId="24" fillId="4" borderId="0" applyNumberFormat="0" applyBorder="0" applyAlignment="0" applyProtection="0">
      <alignment vertical="center"/>
    </xf>
    <xf numFmtId="0" fontId="26" fillId="5" borderId="0" applyNumberFormat="0" applyBorder="0" applyAlignment="0" applyProtection="0">
      <alignment vertical="center"/>
    </xf>
    <xf numFmtId="43" fontId="23" fillId="0" borderId="0" applyFont="0" applyFill="0" applyBorder="0" applyAlignment="0" applyProtection="0">
      <alignment vertical="center"/>
    </xf>
    <xf numFmtId="0" fontId="27" fillId="6"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alignment vertical="center"/>
    </xf>
    <xf numFmtId="178" fontId="5" fillId="0" borderId="7">
      <alignment horizontal="right" vertical="center"/>
    </xf>
    <xf numFmtId="0" fontId="29" fillId="0" borderId="0" applyNumberFormat="0" applyFill="0" applyBorder="0" applyAlignment="0" applyProtection="0">
      <alignment vertical="center"/>
    </xf>
    <xf numFmtId="0" fontId="23" fillId="7" borderId="15" applyNumberFormat="0" applyFont="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27" fillId="9" borderId="0" applyNumberFormat="0" applyBorder="0" applyAlignment="0" applyProtection="0">
      <alignment vertical="center"/>
    </xf>
    <xf numFmtId="0" fontId="30" fillId="0" borderId="17" applyNumberFormat="0" applyFill="0" applyAlignment="0" applyProtection="0">
      <alignment vertical="center"/>
    </xf>
    <xf numFmtId="0" fontId="27" fillId="10" borderId="0" applyNumberFormat="0" applyBorder="0" applyAlignment="0" applyProtection="0">
      <alignment vertical="center"/>
    </xf>
    <xf numFmtId="0" fontId="36" fillId="11" borderId="18" applyNumberFormat="0" applyAlignment="0" applyProtection="0">
      <alignment vertical="center"/>
    </xf>
    <xf numFmtId="0" fontId="37" fillId="11" borderId="14" applyNumberFormat="0" applyAlignment="0" applyProtection="0">
      <alignment vertical="center"/>
    </xf>
    <xf numFmtId="0" fontId="38" fillId="12" borderId="19" applyNumberFormat="0" applyAlignment="0" applyProtection="0">
      <alignment vertical="center"/>
    </xf>
    <xf numFmtId="0" fontId="24" fillId="13" borderId="0" applyNumberFormat="0" applyBorder="0" applyAlignment="0" applyProtection="0">
      <alignment vertical="center"/>
    </xf>
    <xf numFmtId="0" fontId="27" fillId="14" borderId="0" applyNumberFormat="0" applyBorder="0" applyAlignment="0" applyProtection="0">
      <alignment vertical="center"/>
    </xf>
    <xf numFmtId="0" fontId="39" fillId="0" borderId="20" applyNumberFormat="0" applyFill="0" applyAlignment="0" applyProtection="0">
      <alignment vertical="center"/>
    </xf>
    <xf numFmtId="0" fontId="40" fillId="0" borderId="21"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10" fontId="5" fillId="0" borderId="7">
      <alignment horizontal="righ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80" fontId="5" fillId="0" borderId="7">
      <alignment horizontal="right" vertical="center"/>
    </xf>
    <xf numFmtId="179" fontId="5" fillId="0" borderId="7">
      <alignment horizontal="right" vertical="center"/>
    </xf>
  </cellStyleXfs>
  <cellXfs count="193">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0" fillId="0" borderId="0" xfId="0" applyFont="1" applyAlignment="1">
      <alignment horizontal="right" vertical="center"/>
      <protection locked="0"/>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0" xfId="0" applyFont="1" applyAlignment="1">
      <alignment horizontal="right"/>
      <protection locked="0"/>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0" fillId="0" borderId="5" xfId="0" applyFont="1" applyBorder="1" applyAlignment="1" applyProtection="1">
      <alignment horizontal="center" vertical="center"/>
    </xf>
    <xf numFmtId="0" fontId="10" fillId="0" borderId="1" xfId="0" applyFont="1" applyBorder="1" applyAlignment="1" applyProtection="1">
      <alignment horizontal="center" vertical="center" wrapText="1"/>
    </xf>
    <xf numFmtId="0" fontId="10" fillId="0" borderId="8" xfId="0" applyFont="1" applyBorder="1" applyAlignment="1" applyProtection="1">
      <alignment horizontal="center" vertical="center" wrapText="1"/>
    </xf>
    <xf numFmtId="0" fontId="9" fillId="0" borderId="7" xfId="0" applyFont="1" applyBorder="1" applyAlignment="1">
      <alignment horizontal="center" vertical="center" wrapText="1"/>
      <protection locked="0"/>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0" fontId="4" fillId="0" borderId="11" xfId="0" applyFont="1" applyBorder="1" applyAlignment="1" applyProtection="1">
      <alignment horizontal="center" vertical="center" wrapText="1"/>
    </xf>
    <xf numFmtId="0" fontId="4" fillId="0" borderId="11"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2" xfId="0" applyFont="1" applyBorder="1" applyAlignment="1" applyProtection="1">
      <alignment horizontal="center" vertical="center"/>
    </xf>
    <xf numFmtId="0" fontId="2" fillId="0" borderId="13"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3"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1" xfId="0" applyFont="1" applyBorder="1" applyAlignment="1" applyProtection="1">
      <alignment horizontal="center" vertical="center"/>
    </xf>
    <xf numFmtId="0" fontId="4" fillId="0" borderId="11" xfId="0" applyFont="1" applyBorder="1" applyAlignment="1">
      <alignment horizontal="center" vertical="center"/>
      <protection locked="0"/>
    </xf>
    <xf numFmtId="0" fontId="7" fillId="0" borderId="11" xfId="0" applyFont="1" applyBorder="1" applyAlignment="1" applyProtection="1">
      <alignment horizontal="left" vertical="center" wrapText="1"/>
    </xf>
    <xf numFmtId="179"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179" fontId="5" fillId="0" borderId="7" xfId="56" applyNumberFormat="1" applyFont="1" applyBorder="1" applyProtection="1">
      <alignment horizontal="right" vertical="center"/>
      <protection locked="0"/>
    </xf>
    <xf numFmtId="0" fontId="2" fillId="0" borderId="11"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9" xfId="0" applyNumberFormat="1" applyFont="1" applyBorder="1" applyAlignment="1">
      <alignment horizontal="center" vertical="center" wrapText="1"/>
      <protection locked="0"/>
    </xf>
    <xf numFmtId="0" fontId="4" fillId="0" borderId="9"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1" xfId="0" applyNumberFormat="1" applyFont="1" applyBorder="1" applyAlignment="1">
      <alignment horizontal="center" vertical="center" wrapText="1"/>
      <protection locked="0"/>
    </xf>
    <xf numFmtId="49" fontId="4" fillId="0" borderId="11"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9" xfId="0" applyFont="1" applyBorder="1" applyAlignment="1" applyProtection="1">
      <alignment horizontal="center" vertical="center"/>
    </xf>
    <xf numFmtId="0" fontId="14" fillId="0" borderId="12"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9"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4" fillId="0" borderId="0" xfId="0" applyFont="1" applyAlignment="1" applyProtection="1">
      <alignment horizontal="left"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6"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6"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4" xfId="0" applyFont="1" applyBorder="1" applyAlignment="1">
      <alignment horizontal="center" vertical="center" wrapText="1"/>
      <protection locked="0"/>
    </xf>
    <xf numFmtId="0" fontId="4" fillId="0" borderId="13"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6" fontId="19" fillId="0" borderId="7" xfId="0" applyNumberFormat="1" applyFont="1" applyBorder="1" applyAlignment="1">
      <alignment horizontal="right" vertical="center"/>
      <protection locked="0"/>
    </xf>
    <xf numFmtId="0" fontId="19" fillId="0" borderId="7" xfId="0" applyFont="1" applyBorder="1" applyAlignment="1">
      <alignment horizontal="left" vertical="center"/>
      <protection locked="0"/>
    </xf>
    <xf numFmtId="0" fontId="2"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workbookViewId="0">
      <selection activeCell="A3" sqref="A3:B3"/>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5" t="s">
        <v>0</v>
      </c>
    </row>
    <row r="2" ht="36" customHeight="1" spans="1:4">
      <c r="A2" s="4" t="str">
        <f>"2026"&amp;"年部门财务收支预算总表"</f>
        <v>2026年部门财务收支预算总表</v>
      </c>
      <c r="B2" s="4"/>
      <c r="C2" s="4"/>
      <c r="D2" s="4"/>
    </row>
    <row r="3" ht="24" customHeight="1" spans="1:4">
      <c r="A3" s="164" t="str">
        <f>"单位名称："&amp;"景洪市农业农村局（本级）"</f>
        <v>单位名称：景洪市农业农村局（本级）</v>
      </c>
      <c r="B3" s="164"/>
      <c r="C3" s="165"/>
      <c r="D3" s="185" t="s">
        <v>1</v>
      </c>
    </row>
    <row r="4" ht="19.5" customHeight="1" spans="1:4">
      <c r="A4" s="129" t="s">
        <v>2</v>
      </c>
      <c r="B4" s="131"/>
      <c r="C4" s="129" t="s">
        <v>3</v>
      </c>
      <c r="D4" s="131"/>
    </row>
    <row r="5" ht="19.5" customHeight="1" spans="1:4">
      <c r="A5" s="128" t="s">
        <v>4</v>
      </c>
      <c r="B5" s="128" t="s">
        <v>5</v>
      </c>
      <c r="C5" s="128" t="s">
        <v>6</v>
      </c>
      <c r="D5" s="25" t="s">
        <v>5</v>
      </c>
    </row>
    <row r="6" ht="19.5" customHeight="1" spans="1:4">
      <c r="A6" s="137"/>
      <c r="B6" s="137"/>
      <c r="C6" s="137"/>
      <c r="D6" s="27"/>
    </row>
    <row r="7" ht="20.25" customHeight="1" spans="1:4">
      <c r="A7" s="172" t="s">
        <v>7</v>
      </c>
      <c r="B7" s="186">
        <v>12336417.02</v>
      </c>
      <c r="C7" s="172" t="str">
        <f>"一"&amp;"、"&amp;"社会保障和就业支出"</f>
        <v>一、社会保障和就业支出</v>
      </c>
      <c r="D7" s="186">
        <v>675286.88</v>
      </c>
    </row>
    <row r="8" ht="20.25" customHeight="1" spans="1:4">
      <c r="A8" s="172" t="s">
        <v>8</v>
      </c>
      <c r="B8" s="186"/>
      <c r="C8" s="172" t="str">
        <f>"二"&amp;"、"&amp;"卫生健康支出"</f>
        <v>二、卫生健康支出</v>
      </c>
      <c r="D8" s="186">
        <v>724451.8</v>
      </c>
    </row>
    <row r="9" ht="20.25" customHeight="1" spans="1:4">
      <c r="A9" s="172" t="s">
        <v>9</v>
      </c>
      <c r="B9" s="186"/>
      <c r="C9" s="172" t="str">
        <f>"三"&amp;"、"&amp;"城乡社区支出"</f>
        <v>三、城乡社区支出</v>
      </c>
      <c r="D9" s="186">
        <v>3707434.31</v>
      </c>
    </row>
    <row r="10" ht="21.75" customHeight="1" spans="1:4">
      <c r="A10" s="172" t="s">
        <v>10</v>
      </c>
      <c r="B10" s="186"/>
      <c r="C10" s="172" t="str">
        <f>"四"&amp;"、"&amp;"农林水支出"</f>
        <v>四、农林水支出</v>
      </c>
      <c r="D10" s="186">
        <v>16402343.87</v>
      </c>
    </row>
    <row r="11" ht="21.75" customHeight="1" spans="1:4">
      <c r="A11" s="172" t="s">
        <v>11</v>
      </c>
      <c r="B11" s="186">
        <v>105012.88</v>
      </c>
      <c r="C11" s="172" t="str">
        <f>"五"&amp;"、"&amp;"住房保障支出"</f>
        <v>五、住房保障支出</v>
      </c>
      <c r="D11" s="186">
        <v>533506.56</v>
      </c>
    </row>
    <row r="12" ht="21.75" customHeight="1" spans="1:4">
      <c r="A12" s="187" t="s">
        <v>12</v>
      </c>
      <c r="B12" s="186"/>
      <c r="C12" s="188"/>
      <c r="D12" s="186"/>
    </row>
    <row r="13" ht="20.25" customHeight="1" spans="1:4">
      <c r="A13" s="187" t="s">
        <v>13</v>
      </c>
      <c r="B13" s="186"/>
      <c r="C13" s="188"/>
      <c r="D13" s="186"/>
    </row>
    <row r="14" ht="20.25" customHeight="1" spans="1:4">
      <c r="A14" s="187" t="s">
        <v>14</v>
      </c>
      <c r="B14" s="186"/>
      <c r="C14" s="188"/>
      <c r="D14" s="186"/>
    </row>
    <row r="15" ht="20.25" customHeight="1" spans="1:4">
      <c r="A15" s="189" t="s">
        <v>15</v>
      </c>
      <c r="B15" s="186"/>
      <c r="C15" s="188"/>
      <c r="D15" s="186"/>
    </row>
    <row r="16" ht="20.25" customHeight="1" spans="1:4">
      <c r="A16" s="189" t="s">
        <v>16</v>
      </c>
      <c r="B16" s="186">
        <v>105012.88</v>
      </c>
      <c r="C16" s="188"/>
      <c r="D16" s="186"/>
    </row>
    <row r="17" ht="20.25" customHeight="1" spans="1:4">
      <c r="A17" s="190" t="s">
        <v>17</v>
      </c>
      <c r="B17" s="174">
        <v>12441429.9</v>
      </c>
      <c r="C17" s="170" t="s">
        <v>18</v>
      </c>
      <c r="D17" s="174">
        <v>22043023.42</v>
      </c>
    </row>
    <row r="18" ht="20.25" customHeight="1" spans="1:4">
      <c r="A18" s="191" t="s">
        <v>19</v>
      </c>
      <c r="B18" s="186">
        <v>9601593.52</v>
      </c>
      <c r="C18" s="172" t="s">
        <v>20</v>
      </c>
      <c r="D18" s="186"/>
    </row>
    <row r="19" ht="20.25" customHeight="1" spans="1:4">
      <c r="A19" s="191" t="s">
        <v>21</v>
      </c>
      <c r="B19" s="186">
        <v>9601593.52</v>
      </c>
      <c r="C19" s="172" t="s">
        <v>21</v>
      </c>
      <c r="D19" s="186"/>
    </row>
    <row r="20" ht="20.25" customHeight="1" spans="1:4">
      <c r="A20" s="191" t="s">
        <v>22</v>
      </c>
      <c r="B20" s="186"/>
      <c r="C20" s="172" t="s">
        <v>22</v>
      </c>
      <c r="D20" s="186"/>
    </row>
    <row r="21" ht="20.25" customHeight="1" spans="1:4">
      <c r="A21" s="192" t="s">
        <v>23</v>
      </c>
      <c r="B21" s="174">
        <v>22043023.42</v>
      </c>
      <c r="C21" s="170" t="s">
        <v>24</v>
      </c>
      <c r="D21" s="174">
        <v>22043023.42</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3" sqref="A3:D3"/>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9"/>
      <c r="O1" s="73"/>
      <c r="P1" s="73"/>
      <c r="Q1" s="73"/>
      <c r="R1" s="73"/>
      <c r="S1" s="3" t="s">
        <v>25</v>
      </c>
    </row>
    <row r="2" ht="57.75" customHeight="1" spans="1:19">
      <c r="A2" s="142" t="str">
        <f>"2026"&amp;"年部门收入预算表"</f>
        <v>2026年部门收入预算表</v>
      </c>
      <c r="B2" s="142"/>
      <c r="C2" s="142"/>
      <c r="D2" s="142"/>
      <c r="E2" s="142"/>
      <c r="F2" s="142"/>
      <c r="G2" s="142"/>
      <c r="H2" s="142"/>
      <c r="I2" s="142"/>
      <c r="J2" s="142"/>
      <c r="K2" s="142"/>
      <c r="L2" s="142"/>
      <c r="M2" s="142"/>
      <c r="N2" s="142"/>
      <c r="O2" s="142"/>
      <c r="P2" s="142"/>
      <c r="Q2" s="142"/>
      <c r="R2" s="142"/>
      <c r="S2" s="142"/>
    </row>
    <row r="3" ht="24" customHeight="1" spans="1:19">
      <c r="A3" s="164" t="s">
        <v>26</v>
      </c>
      <c r="B3" s="164"/>
      <c r="C3" s="164"/>
      <c r="D3" s="164"/>
      <c r="E3" s="178"/>
      <c r="F3" s="178"/>
      <c r="G3" s="178"/>
      <c r="H3" s="178"/>
      <c r="I3" s="178"/>
      <c r="J3" s="180"/>
      <c r="K3" s="178"/>
      <c r="L3" s="178"/>
      <c r="M3" s="178"/>
      <c r="N3" s="178"/>
      <c r="O3" s="181"/>
      <c r="P3" s="181"/>
      <c r="Q3" s="181"/>
      <c r="R3" s="181"/>
      <c r="S3" s="184" t="s">
        <v>1</v>
      </c>
    </row>
    <row r="4" ht="18.75" customHeight="1" spans="1:19">
      <c r="A4" s="8" t="s">
        <v>27</v>
      </c>
      <c r="B4" s="79" t="s">
        <v>28</v>
      </c>
      <c r="C4" s="79" t="s">
        <v>29</v>
      </c>
      <c r="D4" s="179" t="s">
        <v>30</v>
      </c>
      <c r="E4" s="179"/>
      <c r="F4" s="179"/>
      <c r="G4" s="179"/>
      <c r="H4" s="179"/>
      <c r="I4" s="179"/>
      <c r="J4" s="179"/>
      <c r="K4" s="179"/>
      <c r="L4" s="179"/>
      <c r="M4" s="179"/>
      <c r="N4" s="182"/>
      <c r="O4" s="179" t="s">
        <v>19</v>
      </c>
      <c r="P4" s="179"/>
      <c r="Q4" s="179"/>
      <c r="R4" s="179"/>
      <c r="S4" s="182"/>
    </row>
    <row r="5" ht="19.5" customHeight="1" spans="1:19">
      <c r="A5" s="13"/>
      <c r="B5" s="81"/>
      <c r="C5" s="81"/>
      <c r="D5" s="81" t="s">
        <v>31</v>
      </c>
      <c r="E5" s="81" t="s">
        <v>32</v>
      </c>
      <c r="F5" s="81" t="s">
        <v>33</v>
      </c>
      <c r="G5" s="81" t="s">
        <v>34</v>
      </c>
      <c r="H5" s="81" t="s">
        <v>35</v>
      </c>
      <c r="I5" s="183" t="s">
        <v>36</v>
      </c>
      <c r="J5" s="183"/>
      <c r="K5" s="183"/>
      <c r="L5" s="183"/>
      <c r="M5" s="183"/>
      <c r="N5" s="94"/>
      <c r="O5" s="81" t="s">
        <v>31</v>
      </c>
      <c r="P5" s="81" t="s">
        <v>32</v>
      </c>
      <c r="Q5" s="81" t="s">
        <v>33</v>
      </c>
      <c r="R5" s="81" t="s">
        <v>34</v>
      </c>
      <c r="S5" s="81" t="s">
        <v>37</v>
      </c>
    </row>
    <row r="6" ht="33.75" customHeight="1" spans="1:19">
      <c r="A6" s="15"/>
      <c r="B6" s="83"/>
      <c r="C6" s="83"/>
      <c r="D6" s="83"/>
      <c r="E6" s="83"/>
      <c r="F6" s="83"/>
      <c r="G6" s="83"/>
      <c r="H6" s="83"/>
      <c r="I6" s="82" t="s">
        <v>31</v>
      </c>
      <c r="J6" s="82" t="s">
        <v>38</v>
      </c>
      <c r="K6" s="82" t="s">
        <v>39</v>
      </c>
      <c r="L6" s="82" t="s">
        <v>40</v>
      </c>
      <c r="M6" s="82" t="s">
        <v>41</v>
      </c>
      <c r="N6" s="82" t="s">
        <v>42</v>
      </c>
      <c r="O6" s="83"/>
      <c r="P6" s="83"/>
      <c r="Q6" s="83"/>
      <c r="R6" s="83"/>
      <c r="S6" s="83"/>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43</v>
      </c>
      <c r="B8" s="19" t="s">
        <v>44</v>
      </c>
      <c r="C8" s="20">
        <v>22043023.42</v>
      </c>
      <c r="D8" s="20">
        <v>12441429.9</v>
      </c>
      <c r="E8" s="20">
        <v>12336417.02</v>
      </c>
      <c r="F8" s="20"/>
      <c r="G8" s="20"/>
      <c r="H8" s="20"/>
      <c r="I8" s="20">
        <v>105012.88</v>
      </c>
      <c r="J8" s="20"/>
      <c r="K8" s="20"/>
      <c r="L8" s="20"/>
      <c r="M8" s="20"/>
      <c r="N8" s="20">
        <v>105012.88</v>
      </c>
      <c r="O8" s="20">
        <v>9601593.52</v>
      </c>
      <c r="P8" s="20">
        <v>5894159.21</v>
      </c>
      <c r="Q8" s="20">
        <v>3707434.31</v>
      </c>
      <c r="R8" s="20"/>
      <c r="S8" s="20"/>
    </row>
    <row r="9" ht="18" customHeight="1" spans="1:19">
      <c r="A9" s="21" t="s">
        <v>29</v>
      </c>
      <c r="B9" s="21"/>
      <c r="C9" s="20">
        <v>22043023.42</v>
      </c>
      <c r="D9" s="20">
        <v>12441429.9</v>
      </c>
      <c r="E9" s="20">
        <v>12336417.02</v>
      </c>
      <c r="F9" s="20"/>
      <c r="G9" s="20"/>
      <c r="H9" s="20"/>
      <c r="I9" s="20">
        <v>105012.88</v>
      </c>
      <c r="J9" s="20"/>
      <c r="K9" s="20"/>
      <c r="L9" s="20"/>
      <c r="M9" s="20"/>
      <c r="N9" s="20">
        <v>105012.88</v>
      </c>
      <c r="O9" s="20">
        <v>9601593.52</v>
      </c>
      <c r="P9" s="20">
        <v>5894159.21</v>
      </c>
      <c r="Q9" s="20">
        <v>3707434.31</v>
      </c>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6"/>
  <sheetViews>
    <sheetView showZeros="0" workbookViewId="0">
      <selection activeCell="A3" sqref="A3:L3"/>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9"/>
      <c r="H1" s="119"/>
      <c r="J1" s="119"/>
      <c r="O1" s="177" t="s">
        <v>45</v>
      </c>
    </row>
    <row r="2" ht="42" customHeight="1" spans="1:15">
      <c r="A2" s="4" t="str">
        <f>"2026"&amp;"年部门支出预算表"</f>
        <v>2026年部门支出预算表</v>
      </c>
      <c r="B2" s="4"/>
      <c r="C2" s="4"/>
      <c r="D2" s="4"/>
      <c r="E2" s="4"/>
      <c r="F2" s="4"/>
      <c r="G2" s="4"/>
      <c r="H2" s="4"/>
      <c r="I2" s="4"/>
      <c r="J2" s="4"/>
      <c r="K2" s="4"/>
      <c r="L2" s="4"/>
      <c r="M2" s="4"/>
      <c r="N2" s="4"/>
      <c r="O2" s="4"/>
    </row>
    <row r="3" ht="24" customHeight="1" spans="1:15">
      <c r="A3" s="155" t="s">
        <v>26</v>
      </c>
      <c r="B3" s="155"/>
      <c r="C3" s="155"/>
      <c r="D3" s="155"/>
      <c r="E3" s="155"/>
      <c r="F3" s="155"/>
      <c r="G3" s="155"/>
      <c r="H3" s="155"/>
      <c r="I3" s="155"/>
      <c r="J3" s="155"/>
      <c r="K3" s="155"/>
      <c r="L3" s="155"/>
      <c r="M3" s="6"/>
      <c r="N3" s="6"/>
      <c r="O3" s="101" t="s">
        <v>1</v>
      </c>
    </row>
    <row r="4" ht="19.5" customHeight="1" spans="1:15">
      <c r="A4" s="8" t="s">
        <v>46</v>
      </c>
      <c r="B4" s="8" t="s">
        <v>47</v>
      </c>
      <c r="C4" s="8" t="s">
        <v>29</v>
      </c>
      <c r="D4" s="10" t="s">
        <v>32</v>
      </c>
      <c r="E4" s="11" t="s">
        <v>48</v>
      </c>
      <c r="F4" s="12" t="s">
        <v>49</v>
      </c>
      <c r="G4" s="8" t="s">
        <v>33</v>
      </c>
      <c r="H4" s="8" t="s">
        <v>34</v>
      </c>
      <c r="I4" s="8" t="s">
        <v>50</v>
      </c>
      <c r="J4" s="10" t="s">
        <v>51</v>
      </c>
      <c r="K4" s="11"/>
      <c r="L4" s="11"/>
      <c r="M4" s="11"/>
      <c r="N4" s="11"/>
      <c r="O4" s="12"/>
    </row>
    <row r="5" ht="33.75" customHeight="1" spans="1:15">
      <c r="A5" s="15"/>
      <c r="B5" s="15"/>
      <c r="C5" s="15"/>
      <c r="D5" s="17" t="s">
        <v>31</v>
      </c>
      <c r="E5" s="93" t="s">
        <v>48</v>
      </c>
      <c r="F5" s="93" t="s">
        <v>49</v>
      </c>
      <c r="G5" s="15"/>
      <c r="H5" s="15"/>
      <c r="I5" s="15"/>
      <c r="J5" s="17" t="s">
        <v>31</v>
      </c>
      <c r="K5" s="38" t="s">
        <v>52</v>
      </c>
      <c r="L5" s="38" t="s">
        <v>53</v>
      </c>
      <c r="M5" s="38" t="s">
        <v>54</v>
      </c>
      <c r="N5" s="38" t="s">
        <v>55</v>
      </c>
      <c r="O5" s="38" t="s">
        <v>56</v>
      </c>
    </row>
    <row r="6" ht="19.5" customHeight="1" spans="1:15">
      <c r="A6" s="175">
        <v>1</v>
      </c>
      <c r="B6" s="175">
        <v>2</v>
      </c>
      <c r="C6" s="176">
        <v>3</v>
      </c>
      <c r="D6" s="176">
        <v>4</v>
      </c>
      <c r="E6" s="176">
        <v>5</v>
      </c>
      <c r="F6" s="176">
        <v>6</v>
      </c>
      <c r="G6" s="176">
        <v>7</v>
      </c>
      <c r="H6" s="176">
        <v>8</v>
      </c>
      <c r="I6" s="176">
        <v>9</v>
      </c>
      <c r="J6" s="176">
        <v>10</v>
      </c>
      <c r="K6" s="176">
        <v>11</v>
      </c>
      <c r="L6" s="176">
        <v>12</v>
      </c>
      <c r="M6" s="176">
        <v>13</v>
      </c>
      <c r="N6" s="176">
        <v>14</v>
      </c>
      <c r="O6" s="176">
        <v>15</v>
      </c>
    </row>
    <row r="7" ht="21.75" customHeight="1" spans="1:15">
      <c r="A7" s="19" t="s">
        <v>57</v>
      </c>
      <c r="B7" s="19" t="s">
        <v>58</v>
      </c>
      <c r="C7" s="20">
        <v>675286.88</v>
      </c>
      <c r="D7" s="20">
        <v>675286.88</v>
      </c>
      <c r="E7" s="20">
        <v>675286.88</v>
      </c>
      <c r="F7" s="20"/>
      <c r="G7" s="20"/>
      <c r="H7" s="20"/>
      <c r="I7" s="20"/>
      <c r="J7" s="20"/>
      <c r="K7" s="20"/>
      <c r="L7" s="20"/>
      <c r="M7" s="20"/>
      <c r="N7" s="20"/>
      <c r="O7" s="20"/>
    </row>
    <row r="8" ht="21.75" customHeight="1" spans="1:15">
      <c r="A8" s="98" t="s">
        <v>59</v>
      </c>
      <c r="B8" s="98" t="s">
        <v>60</v>
      </c>
      <c r="C8" s="20">
        <v>667642.88</v>
      </c>
      <c r="D8" s="20">
        <v>667642.88</v>
      </c>
      <c r="E8" s="20">
        <v>667642.88</v>
      </c>
      <c r="F8" s="20"/>
      <c r="G8" s="20"/>
      <c r="H8" s="20"/>
      <c r="I8" s="20"/>
      <c r="J8" s="20"/>
      <c r="K8" s="20"/>
      <c r="L8" s="20"/>
      <c r="M8" s="20"/>
      <c r="N8" s="20"/>
      <c r="O8" s="20"/>
    </row>
    <row r="9" ht="21.75" customHeight="1" spans="1:15">
      <c r="A9" s="113" t="s">
        <v>61</v>
      </c>
      <c r="B9" s="113" t="s">
        <v>62</v>
      </c>
      <c r="C9" s="20">
        <v>21600</v>
      </c>
      <c r="D9" s="20">
        <v>21600</v>
      </c>
      <c r="E9" s="20">
        <v>21600</v>
      </c>
      <c r="F9" s="20"/>
      <c r="G9" s="20"/>
      <c r="H9" s="20"/>
      <c r="I9" s="20"/>
      <c r="J9" s="20"/>
      <c r="K9" s="20"/>
      <c r="L9" s="20"/>
      <c r="M9" s="20"/>
      <c r="N9" s="20"/>
      <c r="O9" s="20"/>
    </row>
    <row r="10" ht="21.75" customHeight="1" spans="1:15">
      <c r="A10" s="113" t="s">
        <v>63</v>
      </c>
      <c r="B10" s="113" t="s">
        <v>64</v>
      </c>
      <c r="C10" s="20">
        <v>646042.88</v>
      </c>
      <c r="D10" s="20">
        <v>646042.88</v>
      </c>
      <c r="E10" s="20">
        <v>646042.88</v>
      </c>
      <c r="F10" s="20"/>
      <c r="G10" s="20"/>
      <c r="H10" s="20"/>
      <c r="I10" s="20"/>
      <c r="J10" s="20"/>
      <c r="K10" s="20"/>
      <c r="L10" s="20"/>
      <c r="M10" s="20"/>
      <c r="N10" s="20"/>
      <c r="O10" s="20"/>
    </row>
    <row r="11" ht="21.75" customHeight="1" spans="1:15">
      <c r="A11" s="98" t="s">
        <v>65</v>
      </c>
      <c r="B11" s="98" t="s">
        <v>66</v>
      </c>
      <c r="C11" s="20">
        <v>7644</v>
      </c>
      <c r="D11" s="20">
        <v>7644</v>
      </c>
      <c r="E11" s="20">
        <v>7644</v>
      </c>
      <c r="F11" s="20"/>
      <c r="G11" s="20"/>
      <c r="H11" s="20"/>
      <c r="I11" s="20"/>
      <c r="J11" s="20"/>
      <c r="K11" s="20"/>
      <c r="L11" s="20"/>
      <c r="M11" s="20"/>
      <c r="N11" s="20"/>
      <c r="O11" s="20"/>
    </row>
    <row r="12" ht="21.75" customHeight="1" spans="1:15">
      <c r="A12" s="113" t="s">
        <v>67</v>
      </c>
      <c r="B12" s="113" t="s">
        <v>68</v>
      </c>
      <c r="C12" s="20">
        <v>7644</v>
      </c>
      <c r="D12" s="20">
        <v>7644</v>
      </c>
      <c r="E12" s="20">
        <v>7644</v>
      </c>
      <c r="F12" s="20"/>
      <c r="G12" s="20"/>
      <c r="H12" s="20"/>
      <c r="I12" s="20"/>
      <c r="J12" s="20"/>
      <c r="K12" s="20"/>
      <c r="L12" s="20"/>
      <c r="M12" s="20"/>
      <c r="N12" s="20"/>
      <c r="O12" s="20"/>
    </row>
    <row r="13" ht="21.75" customHeight="1" spans="1:15">
      <c r="A13" s="19" t="s">
        <v>69</v>
      </c>
      <c r="B13" s="19" t="s">
        <v>70</v>
      </c>
      <c r="C13" s="20">
        <v>724451.8</v>
      </c>
      <c r="D13" s="20">
        <v>724451.8</v>
      </c>
      <c r="E13" s="20">
        <v>724451.8</v>
      </c>
      <c r="F13" s="20"/>
      <c r="G13" s="20"/>
      <c r="H13" s="20"/>
      <c r="I13" s="20"/>
      <c r="J13" s="20"/>
      <c r="K13" s="20"/>
      <c r="L13" s="20"/>
      <c r="M13" s="20"/>
      <c r="N13" s="20"/>
      <c r="O13" s="20"/>
    </row>
    <row r="14" ht="21.75" customHeight="1" spans="1:15">
      <c r="A14" s="98" t="s">
        <v>71</v>
      </c>
      <c r="B14" s="98" t="s">
        <v>72</v>
      </c>
      <c r="C14" s="20">
        <v>724451.8</v>
      </c>
      <c r="D14" s="20">
        <v>724451.8</v>
      </c>
      <c r="E14" s="20">
        <v>724451.8</v>
      </c>
      <c r="F14" s="20"/>
      <c r="G14" s="20"/>
      <c r="H14" s="20"/>
      <c r="I14" s="20"/>
      <c r="J14" s="20"/>
      <c r="K14" s="20"/>
      <c r="L14" s="20"/>
      <c r="M14" s="20"/>
      <c r="N14" s="20"/>
      <c r="O14" s="20"/>
    </row>
    <row r="15" ht="21.75" customHeight="1" spans="1:15">
      <c r="A15" s="113" t="s">
        <v>73</v>
      </c>
      <c r="B15" s="113" t="s">
        <v>74</v>
      </c>
      <c r="C15" s="20">
        <v>345215.64</v>
      </c>
      <c r="D15" s="20">
        <v>345215.64</v>
      </c>
      <c r="E15" s="20">
        <v>345215.64</v>
      </c>
      <c r="F15" s="20"/>
      <c r="G15" s="20"/>
      <c r="H15" s="20"/>
      <c r="I15" s="20"/>
      <c r="J15" s="20"/>
      <c r="K15" s="20"/>
      <c r="L15" s="20"/>
      <c r="M15" s="20"/>
      <c r="N15" s="20"/>
      <c r="O15" s="20"/>
    </row>
    <row r="16" ht="21.75" customHeight="1" spans="1:15">
      <c r="A16" s="113" t="s">
        <v>75</v>
      </c>
      <c r="B16" s="113" t="s">
        <v>76</v>
      </c>
      <c r="C16" s="20">
        <v>305616.29</v>
      </c>
      <c r="D16" s="20">
        <v>305616.29</v>
      </c>
      <c r="E16" s="20">
        <v>305616.29</v>
      </c>
      <c r="F16" s="20"/>
      <c r="G16" s="20"/>
      <c r="H16" s="20"/>
      <c r="I16" s="20"/>
      <c r="J16" s="20"/>
      <c r="K16" s="20"/>
      <c r="L16" s="20"/>
      <c r="M16" s="20"/>
      <c r="N16" s="20"/>
      <c r="O16" s="20"/>
    </row>
    <row r="17" ht="21.75" customHeight="1" spans="1:15">
      <c r="A17" s="113" t="s">
        <v>77</v>
      </c>
      <c r="B17" s="113" t="s">
        <v>78</v>
      </c>
      <c r="C17" s="20">
        <v>73619.87</v>
      </c>
      <c r="D17" s="20">
        <v>73619.87</v>
      </c>
      <c r="E17" s="20">
        <v>73619.87</v>
      </c>
      <c r="F17" s="20"/>
      <c r="G17" s="20"/>
      <c r="H17" s="20"/>
      <c r="I17" s="20"/>
      <c r="J17" s="20"/>
      <c r="K17" s="20"/>
      <c r="L17" s="20"/>
      <c r="M17" s="20"/>
      <c r="N17" s="20"/>
      <c r="O17" s="20"/>
    </row>
    <row r="18" ht="21.75" customHeight="1" spans="1:15">
      <c r="A18" s="19" t="s">
        <v>79</v>
      </c>
      <c r="B18" s="19" t="s">
        <v>80</v>
      </c>
      <c r="C18" s="20">
        <v>3707434.31</v>
      </c>
      <c r="D18" s="20"/>
      <c r="E18" s="20"/>
      <c r="F18" s="20"/>
      <c r="G18" s="20">
        <v>3707434.31</v>
      </c>
      <c r="H18" s="20"/>
      <c r="I18" s="20"/>
      <c r="J18" s="20"/>
      <c r="K18" s="20"/>
      <c r="L18" s="20"/>
      <c r="M18" s="20"/>
      <c r="N18" s="20"/>
      <c r="O18" s="20"/>
    </row>
    <row r="19" ht="21.75" customHeight="1" spans="1:15">
      <c r="A19" s="98" t="s">
        <v>81</v>
      </c>
      <c r="B19" s="98" t="s">
        <v>82</v>
      </c>
      <c r="C19" s="20">
        <v>3707434.31</v>
      </c>
      <c r="D19" s="20"/>
      <c r="E19" s="20"/>
      <c r="F19" s="20"/>
      <c r="G19" s="20">
        <v>3707434.31</v>
      </c>
      <c r="H19" s="20"/>
      <c r="I19" s="20"/>
      <c r="J19" s="20"/>
      <c r="K19" s="20"/>
      <c r="L19" s="20"/>
      <c r="M19" s="20"/>
      <c r="N19" s="20"/>
      <c r="O19" s="20"/>
    </row>
    <row r="20" ht="21.75" customHeight="1" spans="1:15">
      <c r="A20" s="113" t="s">
        <v>83</v>
      </c>
      <c r="B20" s="113" t="s">
        <v>84</v>
      </c>
      <c r="C20" s="20">
        <v>3707434.31</v>
      </c>
      <c r="D20" s="20"/>
      <c r="E20" s="20"/>
      <c r="F20" s="20"/>
      <c r="G20" s="20">
        <v>3707434.31</v>
      </c>
      <c r="H20" s="20"/>
      <c r="I20" s="20"/>
      <c r="J20" s="20"/>
      <c r="K20" s="20"/>
      <c r="L20" s="20"/>
      <c r="M20" s="20"/>
      <c r="N20" s="20"/>
      <c r="O20" s="20"/>
    </row>
    <row r="21" ht="21.75" customHeight="1" spans="1:15">
      <c r="A21" s="19" t="s">
        <v>85</v>
      </c>
      <c r="B21" s="19" t="s">
        <v>86</v>
      </c>
      <c r="C21" s="20">
        <v>16402343.87</v>
      </c>
      <c r="D21" s="20">
        <v>16297330.99</v>
      </c>
      <c r="E21" s="20">
        <v>4701245.12</v>
      </c>
      <c r="F21" s="20">
        <v>11596085.87</v>
      </c>
      <c r="G21" s="20"/>
      <c r="H21" s="20"/>
      <c r="I21" s="20"/>
      <c r="J21" s="20">
        <v>105012.88</v>
      </c>
      <c r="K21" s="20"/>
      <c r="L21" s="20"/>
      <c r="M21" s="20"/>
      <c r="N21" s="20"/>
      <c r="O21" s="20">
        <v>105012.88</v>
      </c>
    </row>
    <row r="22" ht="21.75" customHeight="1" spans="1:15">
      <c r="A22" s="98" t="s">
        <v>87</v>
      </c>
      <c r="B22" s="98" t="s">
        <v>88</v>
      </c>
      <c r="C22" s="20">
        <v>10700404.33</v>
      </c>
      <c r="D22" s="20">
        <v>10695404.33</v>
      </c>
      <c r="E22" s="20">
        <v>4701245.12</v>
      </c>
      <c r="F22" s="20">
        <v>5994159.21</v>
      </c>
      <c r="G22" s="20"/>
      <c r="H22" s="20"/>
      <c r="I22" s="20"/>
      <c r="J22" s="20">
        <v>5000</v>
      </c>
      <c r="K22" s="20"/>
      <c r="L22" s="20"/>
      <c r="M22" s="20"/>
      <c r="N22" s="20"/>
      <c r="O22" s="20">
        <v>5000</v>
      </c>
    </row>
    <row r="23" ht="21.75" customHeight="1" spans="1:15">
      <c r="A23" s="113" t="s">
        <v>89</v>
      </c>
      <c r="B23" s="113" t="s">
        <v>90</v>
      </c>
      <c r="C23" s="20">
        <v>4701245.12</v>
      </c>
      <c r="D23" s="20">
        <v>4701245.12</v>
      </c>
      <c r="E23" s="20">
        <v>4701245.12</v>
      </c>
      <c r="F23" s="20"/>
      <c r="G23" s="20"/>
      <c r="H23" s="20"/>
      <c r="I23" s="20"/>
      <c r="J23" s="20"/>
      <c r="K23" s="20"/>
      <c r="L23" s="20"/>
      <c r="M23" s="20"/>
      <c r="N23" s="20"/>
      <c r="O23" s="20"/>
    </row>
    <row r="24" ht="21.75" customHeight="1" spans="1:15">
      <c r="A24" s="113" t="s">
        <v>91</v>
      </c>
      <c r="B24" s="113" t="s">
        <v>92</v>
      </c>
      <c r="C24" s="20">
        <v>100000</v>
      </c>
      <c r="D24" s="20">
        <v>100000</v>
      </c>
      <c r="E24" s="20"/>
      <c r="F24" s="20">
        <v>100000</v>
      </c>
      <c r="G24" s="20"/>
      <c r="H24" s="20"/>
      <c r="I24" s="20"/>
      <c r="J24" s="20"/>
      <c r="K24" s="20"/>
      <c r="L24" s="20"/>
      <c r="M24" s="20"/>
      <c r="N24" s="20"/>
      <c r="O24" s="20"/>
    </row>
    <row r="25" ht="21.75" customHeight="1" spans="1:15">
      <c r="A25" s="113" t="s">
        <v>93</v>
      </c>
      <c r="B25" s="113" t="s">
        <v>94</v>
      </c>
      <c r="C25" s="20">
        <v>1239.21</v>
      </c>
      <c r="D25" s="20">
        <v>1239.21</v>
      </c>
      <c r="E25" s="20"/>
      <c r="F25" s="20">
        <v>1239.21</v>
      </c>
      <c r="G25" s="20"/>
      <c r="H25" s="20"/>
      <c r="I25" s="20"/>
      <c r="J25" s="20"/>
      <c r="K25" s="20"/>
      <c r="L25" s="20"/>
      <c r="M25" s="20"/>
      <c r="N25" s="20"/>
      <c r="O25" s="20"/>
    </row>
    <row r="26" ht="21.75" customHeight="1" spans="1:15">
      <c r="A26" s="113" t="s">
        <v>95</v>
      </c>
      <c r="B26" s="113" t="s">
        <v>96</v>
      </c>
      <c r="C26" s="20">
        <v>5892920</v>
      </c>
      <c r="D26" s="20">
        <v>5892920</v>
      </c>
      <c r="E26" s="20"/>
      <c r="F26" s="20">
        <v>5892920</v>
      </c>
      <c r="G26" s="20"/>
      <c r="H26" s="20"/>
      <c r="I26" s="20"/>
      <c r="J26" s="20"/>
      <c r="K26" s="20"/>
      <c r="L26" s="20"/>
      <c r="M26" s="20"/>
      <c r="N26" s="20"/>
      <c r="O26" s="20"/>
    </row>
    <row r="27" ht="21.75" customHeight="1" spans="1:15">
      <c r="A27" s="113" t="s">
        <v>97</v>
      </c>
      <c r="B27" s="113" t="s">
        <v>98</v>
      </c>
      <c r="C27" s="20">
        <v>5000</v>
      </c>
      <c r="D27" s="20"/>
      <c r="E27" s="20"/>
      <c r="F27" s="20"/>
      <c r="G27" s="20"/>
      <c r="H27" s="20"/>
      <c r="I27" s="20"/>
      <c r="J27" s="20">
        <v>5000</v>
      </c>
      <c r="K27" s="20"/>
      <c r="L27" s="20"/>
      <c r="M27" s="20"/>
      <c r="N27" s="20"/>
      <c r="O27" s="20">
        <v>5000</v>
      </c>
    </row>
    <row r="28" ht="21.75" customHeight="1" spans="1:15">
      <c r="A28" s="98" t="s">
        <v>99</v>
      </c>
      <c r="B28" s="98" t="s">
        <v>100</v>
      </c>
      <c r="C28" s="20">
        <v>3532372.88</v>
      </c>
      <c r="D28" s="20">
        <v>3432360</v>
      </c>
      <c r="E28" s="20"/>
      <c r="F28" s="20">
        <v>3432360</v>
      </c>
      <c r="G28" s="20"/>
      <c r="H28" s="20"/>
      <c r="I28" s="20"/>
      <c r="J28" s="20">
        <v>100012.88</v>
      </c>
      <c r="K28" s="20"/>
      <c r="L28" s="20"/>
      <c r="M28" s="20"/>
      <c r="N28" s="20"/>
      <c r="O28" s="20">
        <v>100012.88</v>
      </c>
    </row>
    <row r="29" ht="21.75" customHeight="1" spans="1:15">
      <c r="A29" s="113" t="s">
        <v>101</v>
      </c>
      <c r="B29" s="113" t="s">
        <v>102</v>
      </c>
      <c r="C29" s="20">
        <v>200000</v>
      </c>
      <c r="D29" s="20">
        <v>200000</v>
      </c>
      <c r="E29" s="20"/>
      <c r="F29" s="20">
        <v>200000</v>
      </c>
      <c r="G29" s="20"/>
      <c r="H29" s="20"/>
      <c r="I29" s="20"/>
      <c r="J29" s="20"/>
      <c r="K29" s="20"/>
      <c r="L29" s="20"/>
      <c r="M29" s="20"/>
      <c r="N29" s="20"/>
      <c r="O29" s="20"/>
    </row>
    <row r="30" ht="21.75" customHeight="1" spans="1:15">
      <c r="A30" s="113" t="s">
        <v>103</v>
      </c>
      <c r="B30" s="113" t="s">
        <v>104</v>
      </c>
      <c r="C30" s="20">
        <v>3332372.88</v>
      </c>
      <c r="D30" s="20">
        <v>3232360</v>
      </c>
      <c r="E30" s="20"/>
      <c r="F30" s="20">
        <v>3232360</v>
      </c>
      <c r="G30" s="20"/>
      <c r="H30" s="20"/>
      <c r="I30" s="20"/>
      <c r="J30" s="20">
        <v>100012.88</v>
      </c>
      <c r="K30" s="20"/>
      <c r="L30" s="20"/>
      <c r="M30" s="20"/>
      <c r="N30" s="20"/>
      <c r="O30" s="20">
        <v>100012.88</v>
      </c>
    </row>
    <row r="31" ht="21.75" customHeight="1" spans="1:15">
      <c r="A31" s="98" t="s">
        <v>105</v>
      </c>
      <c r="B31" s="98" t="s">
        <v>106</v>
      </c>
      <c r="C31" s="20">
        <v>2169566.66</v>
      </c>
      <c r="D31" s="20">
        <v>2169566.66</v>
      </c>
      <c r="E31" s="20"/>
      <c r="F31" s="20">
        <v>2169566.66</v>
      </c>
      <c r="G31" s="20"/>
      <c r="H31" s="20"/>
      <c r="I31" s="20"/>
      <c r="J31" s="20"/>
      <c r="K31" s="20"/>
      <c r="L31" s="20"/>
      <c r="M31" s="20"/>
      <c r="N31" s="20"/>
      <c r="O31" s="20"/>
    </row>
    <row r="32" ht="21.75" customHeight="1" spans="1:15">
      <c r="A32" s="113" t="s">
        <v>107</v>
      </c>
      <c r="B32" s="113" t="s">
        <v>108</v>
      </c>
      <c r="C32" s="20">
        <v>2169566.66</v>
      </c>
      <c r="D32" s="20">
        <v>2169566.66</v>
      </c>
      <c r="E32" s="20"/>
      <c r="F32" s="20">
        <v>2169566.66</v>
      </c>
      <c r="G32" s="20"/>
      <c r="H32" s="20"/>
      <c r="I32" s="20"/>
      <c r="J32" s="20"/>
      <c r="K32" s="20"/>
      <c r="L32" s="20"/>
      <c r="M32" s="20"/>
      <c r="N32" s="20"/>
      <c r="O32" s="20"/>
    </row>
    <row r="33" ht="21.75" customHeight="1" spans="1:15">
      <c r="A33" s="19" t="s">
        <v>109</v>
      </c>
      <c r="B33" s="19" t="s">
        <v>110</v>
      </c>
      <c r="C33" s="20">
        <v>533506.56</v>
      </c>
      <c r="D33" s="20">
        <v>533506.56</v>
      </c>
      <c r="E33" s="20">
        <v>533506.56</v>
      </c>
      <c r="F33" s="20"/>
      <c r="G33" s="20"/>
      <c r="H33" s="20"/>
      <c r="I33" s="20"/>
      <c r="J33" s="20"/>
      <c r="K33" s="20"/>
      <c r="L33" s="20"/>
      <c r="M33" s="20"/>
      <c r="N33" s="20"/>
      <c r="O33" s="20"/>
    </row>
    <row r="34" ht="21.75" customHeight="1" spans="1:15">
      <c r="A34" s="98" t="s">
        <v>111</v>
      </c>
      <c r="B34" s="98" t="s">
        <v>112</v>
      </c>
      <c r="C34" s="20">
        <v>533506.56</v>
      </c>
      <c r="D34" s="20">
        <v>533506.56</v>
      </c>
      <c r="E34" s="20">
        <v>533506.56</v>
      </c>
      <c r="F34" s="20"/>
      <c r="G34" s="20"/>
      <c r="H34" s="20"/>
      <c r="I34" s="20"/>
      <c r="J34" s="20"/>
      <c r="K34" s="20"/>
      <c r="L34" s="20"/>
      <c r="M34" s="20"/>
      <c r="N34" s="20"/>
      <c r="O34" s="20"/>
    </row>
    <row r="35" ht="21.75" customHeight="1" spans="1:15">
      <c r="A35" s="113" t="s">
        <v>113</v>
      </c>
      <c r="B35" s="113" t="s">
        <v>114</v>
      </c>
      <c r="C35" s="20">
        <v>533506.56</v>
      </c>
      <c r="D35" s="20">
        <v>533506.56</v>
      </c>
      <c r="E35" s="20">
        <v>533506.56</v>
      </c>
      <c r="F35" s="20"/>
      <c r="G35" s="20"/>
      <c r="H35" s="20"/>
      <c r="I35" s="20"/>
      <c r="J35" s="20"/>
      <c r="K35" s="20"/>
      <c r="L35" s="20"/>
      <c r="M35" s="20"/>
      <c r="N35" s="20"/>
      <c r="O35" s="20"/>
    </row>
    <row r="36" ht="21.75" customHeight="1" spans="1:15">
      <c r="A36" s="21" t="s">
        <v>115</v>
      </c>
      <c r="B36" s="21" t="s">
        <v>115</v>
      </c>
      <c r="C36" s="20">
        <v>22043023.42</v>
      </c>
      <c r="D36" s="20">
        <v>18230576.23</v>
      </c>
      <c r="E36" s="20">
        <v>6634490.36</v>
      </c>
      <c r="F36" s="20">
        <v>11596085.87</v>
      </c>
      <c r="G36" s="20">
        <v>3707434.31</v>
      </c>
      <c r="H36" s="20"/>
      <c r="I36" s="20"/>
      <c r="J36" s="20">
        <v>105012.88</v>
      </c>
      <c r="K36" s="20"/>
      <c r="L36" s="20"/>
      <c r="M36" s="20"/>
      <c r="N36" s="20"/>
      <c r="O36" s="20">
        <v>105012.88</v>
      </c>
    </row>
  </sheetData>
  <mergeCells count="11">
    <mergeCell ref="A2:O2"/>
    <mergeCell ref="A3:L3"/>
    <mergeCell ref="D4:F4"/>
    <mergeCell ref="J4:O4"/>
    <mergeCell ref="A36:B36"/>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3" sqref="A3:B3"/>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116</v>
      </c>
    </row>
    <row r="2" ht="36" customHeight="1" spans="1:4">
      <c r="A2" s="4" t="str">
        <f>"2026"&amp;"年部门财政拨款收支预算总表"</f>
        <v>2026年部门财政拨款收支预算总表</v>
      </c>
      <c r="B2" s="4"/>
      <c r="C2" s="4"/>
      <c r="D2" s="4"/>
    </row>
    <row r="3" ht="24" customHeight="1" spans="1:4">
      <c r="A3" s="164" t="str">
        <f>"单位名称："&amp;"景洪市农业农村局（本级）"</f>
        <v>单位名称：景洪市农业农村局（本级）</v>
      </c>
      <c r="B3" s="164"/>
      <c r="C3" s="165"/>
      <c r="D3" s="101" t="s">
        <v>1</v>
      </c>
    </row>
    <row r="4" ht="19.5" customHeight="1" spans="1:4">
      <c r="A4" s="10" t="s">
        <v>2</v>
      </c>
      <c r="B4" s="12"/>
      <c r="C4" s="10" t="s">
        <v>3</v>
      </c>
      <c r="D4" s="12"/>
    </row>
    <row r="5" ht="21.75" customHeight="1" spans="1:4">
      <c r="A5" s="25" t="s">
        <v>4</v>
      </c>
      <c r="B5" s="107" t="s">
        <v>5</v>
      </c>
      <c r="C5" s="25" t="s">
        <v>117</v>
      </c>
      <c r="D5" s="107" t="s">
        <v>5</v>
      </c>
    </row>
    <row r="6" ht="17.25" customHeight="1" spans="1:4">
      <c r="A6" s="27"/>
      <c r="B6" s="110"/>
      <c r="C6" s="27"/>
      <c r="D6" s="110"/>
    </row>
    <row r="7" ht="17.25" customHeight="1" spans="1:4">
      <c r="A7" s="166" t="s">
        <v>118</v>
      </c>
      <c r="B7" s="20">
        <v>12336417.02</v>
      </c>
      <c r="C7" s="167" t="s">
        <v>119</v>
      </c>
      <c r="D7" s="168">
        <v>21938010.54</v>
      </c>
    </row>
    <row r="8" ht="17.25" customHeight="1" spans="1:4">
      <c r="A8" s="169" t="s">
        <v>120</v>
      </c>
      <c r="B8" s="20">
        <v>12336417.02</v>
      </c>
      <c r="C8" s="167" t="str">
        <f>"（"&amp;"一"&amp;"）"&amp;"社会保障和就业支出"</f>
        <v>（一）社会保障和就业支出</v>
      </c>
      <c r="D8" s="168">
        <v>675286.88</v>
      </c>
    </row>
    <row r="9" ht="17.25" customHeight="1" spans="1:4">
      <c r="A9" s="169" t="s">
        <v>121</v>
      </c>
      <c r="B9" s="20"/>
      <c r="C9" s="167" t="str">
        <f>"（"&amp;"二"&amp;"）"&amp;"卫生健康支出"</f>
        <v>（二）卫生健康支出</v>
      </c>
      <c r="D9" s="168">
        <v>724451.8</v>
      </c>
    </row>
    <row r="10" ht="17.25" customHeight="1" spans="1:4">
      <c r="A10" s="169" t="s">
        <v>122</v>
      </c>
      <c r="B10" s="20"/>
      <c r="C10" s="167" t="str">
        <f>"（"&amp;"三"&amp;"）"&amp;"城乡社区支出"</f>
        <v>（三）城乡社区支出</v>
      </c>
      <c r="D10" s="168">
        <v>3707434.31</v>
      </c>
    </row>
    <row r="11" ht="17.25" customHeight="1" spans="1:4">
      <c r="A11" s="169" t="s">
        <v>123</v>
      </c>
      <c r="B11" s="20">
        <v>9601593.52</v>
      </c>
      <c r="C11" s="167" t="str">
        <f>"（"&amp;"四"&amp;"）"&amp;"农林水支出"</f>
        <v>（四）农林水支出</v>
      </c>
      <c r="D11" s="168">
        <v>16297330.99</v>
      </c>
    </row>
    <row r="12" ht="17.25" customHeight="1" spans="1:4">
      <c r="A12" s="169" t="s">
        <v>120</v>
      </c>
      <c r="B12" s="20">
        <v>5894159.21</v>
      </c>
      <c r="C12" s="167" t="str">
        <f>"（"&amp;"五"&amp;"）"&amp;"住房保障支出"</f>
        <v>（五）住房保障支出</v>
      </c>
      <c r="D12" s="168">
        <v>533506.56</v>
      </c>
    </row>
    <row r="13" ht="17.25" customHeight="1" spans="1:4">
      <c r="A13" s="169" t="s">
        <v>121</v>
      </c>
      <c r="B13" s="20">
        <v>3707434.31</v>
      </c>
      <c r="C13" s="167"/>
      <c r="D13" s="168"/>
    </row>
    <row r="14" ht="17.25" customHeight="1" spans="1:4">
      <c r="A14" s="169" t="s">
        <v>122</v>
      </c>
      <c r="B14" s="20"/>
      <c r="C14" s="167"/>
      <c r="D14" s="168"/>
    </row>
    <row r="15" customHeight="1" spans="1:4">
      <c r="A15" s="170"/>
      <c r="B15" s="171"/>
      <c r="C15" s="172" t="s">
        <v>124</v>
      </c>
      <c r="D15" s="171"/>
    </row>
    <row r="16" ht="17.25" customHeight="1" spans="1:4">
      <c r="A16" s="173" t="s">
        <v>125</v>
      </c>
      <c r="B16" s="174">
        <v>21938010.54</v>
      </c>
      <c r="C16" s="170" t="s">
        <v>24</v>
      </c>
      <c r="D16" s="174">
        <v>21938010.54</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2"/>
  <sheetViews>
    <sheetView showZeros="0" workbookViewId="0">
      <selection activeCell="A3" sqref="A3:E3"/>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9"/>
      <c r="F1" s="156"/>
      <c r="G1" s="30" t="s">
        <v>126</v>
      </c>
    </row>
    <row r="2" ht="39" customHeight="1" spans="1:7">
      <c r="A2" s="4" t="str">
        <f>"2026"&amp;"年一般公共预算支出预算表（按功能科目分类）"</f>
        <v>2026年一般公共预算支出预算表（按功能科目分类）</v>
      </c>
      <c r="B2" s="4"/>
      <c r="C2" s="4"/>
      <c r="D2" s="4"/>
      <c r="E2" s="4"/>
      <c r="F2" s="4"/>
      <c r="G2" s="4"/>
    </row>
    <row r="3" ht="18" customHeight="1" spans="1:7">
      <c r="A3" s="5" t="s">
        <v>26</v>
      </c>
      <c r="B3" s="5"/>
      <c r="C3" s="5"/>
      <c r="D3" s="5"/>
      <c r="E3" s="5"/>
      <c r="F3" s="101"/>
      <c r="G3" s="101" t="s">
        <v>1</v>
      </c>
    </row>
    <row r="4" ht="20.25" customHeight="1" spans="1:7">
      <c r="A4" s="157" t="s">
        <v>127</v>
      </c>
      <c r="B4" s="158"/>
      <c r="C4" s="107" t="s">
        <v>29</v>
      </c>
      <c r="D4" s="144" t="s">
        <v>48</v>
      </c>
      <c r="E4" s="147"/>
      <c r="F4" s="148"/>
      <c r="G4" s="159" t="s">
        <v>49</v>
      </c>
    </row>
    <row r="5" ht="20.25" customHeight="1" spans="1:7">
      <c r="A5" s="160" t="s">
        <v>46</v>
      </c>
      <c r="B5" s="160" t="s">
        <v>47</v>
      </c>
      <c r="C5" s="110"/>
      <c r="D5" s="17" t="s">
        <v>31</v>
      </c>
      <c r="E5" s="17" t="s">
        <v>128</v>
      </c>
      <c r="F5" s="17" t="s">
        <v>129</v>
      </c>
      <c r="G5" s="94"/>
    </row>
    <row r="6" ht="19.5" customHeight="1" spans="1:7">
      <c r="A6" s="160" t="s">
        <v>130</v>
      </c>
      <c r="B6" s="160" t="s">
        <v>131</v>
      </c>
      <c r="C6" s="160" t="s">
        <v>132</v>
      </c>
      <c r="D6" s="17">
        <v>4</v>
      </c>
      <c r="E6" s="161" t="s">
        <v>133</v>
      </c>
      <c r="F6" s="161" t="s">
        <v>134</v>
      </c>
      <c r="G6" s="160" t="s">
        <v>135</v>
      </c>
    </row>
    <row r="7" ht="18" customHeight="1" spans="1:7">
      <c r="A7" s="19" t="s">
        <v>57</v>
      </c>
      <c r="B7" s="19" t="s">
        <v>58</v>
      </c>
      <c r="C7" s="20">
        <v>675286.88</v>
      </c>
      <c r="D7" s="20">
        <v>675286.88</v>
      </c>
      <c r="E7" s="20">
        <v>653686.88</v>
      </c>
      <c r="F7" s="20">
        <v>21600</v>
      </c>
      <c r="G7" s="20"/>
    </row>
    <row r="8" ht="18" customHeight="1" spans="1:7">
      <c r="A8" s="98" t="s">
        <v>59</v>
      </c>
      <c r="B8" s="98" t="s">
        <v>60</v>
      </c>
      <c r="C8" s="20">
        <v>667642.88</v>
      </c>
      <c r="D8" s="20">
        <v>667642.88</v>
      </c>
      <c r="E8" s="20">
        <v>646042.88</v>
      </c>
      <c r="F8" s="20">
        <v>21600</v>
      </c>
      <c r="G8" s="20"/>
    </row>
    <row r="9" ht="18" customHeight="1" spans="1:7">
      <c r="A9" s="113" t="s">
        <v>61</v>
      </c>
      <c r="B9" s="113" t="s">
        <v>62</v>
      </c>
      <c r="C9" s="20">
        <v>21600</v>
      </c>
      <c r="D9" s="20">
        <v>21600</v>
      </c>
      <c r="E9" s="20"/>
      <c r="F9" s="20">
        <v>21600</v>
      </c>
      <c r="G9" s="20"/>
    </row>
    <row r="10" ht="18" customHeight="1" spans="1:7">
      <c r="A10" s="113" t="s">
        <v>63</v>
      </c>
      <c r="B10" s="113" t="s">
        <v>64</v>
      </c>
      <c r="C10" s="20">
        <v>646042.88</v>
      </c>
      <c r="D10" s="20">
        <v>646042.88</v>
      </c>
      <c r="E10" s="20">
        <v>646042.88</v>
      </c>
      <c r="F10" s="20"/>
      <c r="G10" s="20"/>
    </row>
    <row r="11" ht="18" customHeight="1" spans="1:7">
      <c r="A11" s="98" t="s">
        <v>65</v>
      </c>
      <c r="B11" s="98" t="s">
        <v>66</v>
      </c>
      <c r="C11" s="20">
        <v>7644</v>
      </c>
      <c r="D11" s="20">
        <v>7644</v>
      </c>
      <c r="E11" s="20">
        <v>7644</v>
      </c>
      <c r="F11" s="20"/>
      <c r="G11" s="20"/>
    </row>
    <row r="12" ht="18" customHeight="1" spans="1:7">
      <c r="A12" s="113" t="s">
        <v>67</v>
      </c>
      <c r="B12" s="113" t="s">
        <v>68</v>
      </c>
      <c r="C12" s="20">
        <v>7644</v>
      </c>
      <c r="D12" s="20">
        <v>7644</v>
      </c>
      <c r="E12" s="20">
        <v>7644</v>
      </c>
      <c r="F12" s="20"/>
      <c r="G12" s="20"/>
    </row>
    <row r="13" ht="18" customHeight="1" spans="1:7">
      <c r="A13" s="19" t="s">
        <v>69</v>
      </c>
      <c r="B13" s="19" t="s">
        <v>70</v>
      </c>
      <c r="C13" s="20">
        <v>724451.8</v>
      </c>
      <c r="D13" s="20">
        <v>724451.8</v>
      </c>
      <c r="E13" s="20">
        <v>724451.8</v>
      </c>
      <c r="F13" s="20"/>
      <c r="G13" s="20"/>
    </row>
    <row r="14" ht="18" customHeight="1" spans="1:7">
      <c r="A14" s="98" t="s">
        <v>71</v>
      </c>
      <c r="B14" s="98" t="s">
        <v>72</v>
      </c>
      <c r="C14" s="20">
        <v>724451.8</v>
      </c>
      <c r="D14" s="20">
        <v>724451.8</v>
      </c>
      <c r="E14" s="20">
        <v>724451.8</v>
      </c>
      <c r="F14" s="20"/>
      <c r="G14" s="20"/>
    </row>
    <row r="15" ht="18" customHeight="1" spans="1:7">
      <c r="A15" s="113" t="s">
        <v>73</v>
      </c>
      <c r="B15" s="113" t="s">
        <v>74</v>
      </c>
      <c r="C15" s="20">
        <v>345215.64</v>
      </c>
      <c r="D15" s="20">
        <v>345215.64</v>
      </c>
      <c r="E15" s="20">
        <v>345215.64</v>
      </c>
      <c r="F15" s="20"/>
      <c r="G15" s="20"/>
    </row>
    <row r="16" ht="18" customHeight="1" spans="1:7">
      <c r="A16" s="113" t="s">
        <v>75</v>
      </c>
      <c r="B16" s="113" t="s">
        <v>76</v>
      </c>
      <c r="C16" s="20">
        <v>305616.29</v>
      </c>
      <c r="D16" s="20">
        <v>305616.29</v>
      </c>
      <c r="E16" s="20">
        <v>305616.29</v>
      </c>
      <c r="F16" s="20"/>
      <c r="G16" s="20"/>
    </row>
    <row r="17" ht="18" customHeight="1" spans="1:7">
      <c r="A17" s="113" t="s">
        <v>77</v>
      </c>
      <c r="B17" s="113" t="s">
        <v>78</v>
      </c>
      <c r="C17" s="20">
        <v>73619.87</v>
      </c>
      <c r="D17" s="20">
        <v>73619.87</v>
      </c>
      <c r="E17" s="20">
        <v>73619.87</v>
      </c>
      <c r="F17" s="20"/>
      <c r="G17" s="20"/>
    </row>
    <row r="18" ht="18" customHeight="1" spans="1:7">
      <c r="A18" s="19" t="s">
        <v>85</v>
      </c>
      <c r="B18" s="19" t="s">
        <v>86</v>
      </c>
      <c r="C18" s="20">
        <v>16297330.99</v>
      </c>
      <c r="D18" s="20">
        <v>4701245.12</v>
      </c>
      <c r="E18" s="20">
        <v>4046588</v>
      </c>
      <c r="F18" s="20">
        <v>654657.12</v>
      </c>
      <c r="G18" s="20">
        <v>11596085.87</v>
      </c>
    </row>
    <row r="19" ht="18" customHeight="1" spans="1:7">
      <c r="A19" s="98" t="s">
        <v>87</v>
      </c>
      <c r="B19" s="98" t="s">
        <v>88</v>
      </c>
      <c r="C19" s="20">
        <v>10695404.33</v>
      </c>
      <c r="D19" s="20">
        <v>4701245.12</v>
      </c>
      <c r="E19" s="20">
        <v>4046588</v>
      </c>
      <c r="F19" s="20">
        <v>654657.12</v>
      </c>
      <c r="G19" s="20">
        <v>5994159.21</v>
      </c>
    </row>
    <row r="20" ht="18" customHeight="1" spans="1:7">
      <c r="A20" s="113" t="s">
        <v>89</v>
      </c>
      <c r="B20" s="113" t="s">
        <v>90</v>
      </c>
      <c r="C20" s="20">
        <v>4701245.12</v>
      </c>
      <c r="D20" s="20">
        <v>4701245.12</v>
      </c>
      <c r="E20" s="20">
        <v>4046588</v>
      </c>
      <c r="F20" s="20">
        <v>654657.12</v>
      </c>
      <c r="G20" s="20"/>
    </row>
    <row r="21" ht="18" customHeight="1" spans="1:7">
      <c r="A21" s="113" t="s">
        <v>91</v>
      </c>
      <c r="B21" s="113" t="s">
        <v>92</v>
      </c>
      <c r="C21" s="20">
        <v>100000</v>
      </c>
      <c r="D21" s="20"/>
      <c r="E21" s="20"/>
      <c r="F21" s="20"/>
      <c r="G21" s="20">
        <v>100000</v>
      </c>
    </row>
    <row r="22" ht="18" customHeight="1" spans="1:7">
      <c r="A22" s="113" t="s">
        <v>93</v>
      </c>
      <c r="B22" s="113" t="s">
        <v>94</v>
      </c>
      <c r="C22" s="20">
        <v>1239.21</v>
      </c>
      <c r="D22" s="20"/>
      <c r="E22" s="20"/>
      <c r="F22" s="20"/>
      <c r="G22" s="20">
        <v>1239.21</v>
      </c>
    </row>
    <row r="23" ht="18" customHeight="1" spans="1:7">
      <c r="A23" s="113" t="s">
        <v>95</v>
      </c>
      <c r="B23" s="113" t="s">
        <v>96</v>
      </c>
      <c r="C23" s="20">
        <v>5892920</v>
      </c>
      <c r="D23" s="20"/>
      <c r="E23" s="20"/>
      <c r="F23" s="20"/>
      <c r="G23" s="20">
        <v>5892920</v>
      </c>
    </row>
    <row r="24" ht="18" customHeight="1" spans="1:7">
      <c r="A24" s="98" t="s">
        <v>99</v>
      </c>
      <c r="B24" s="98" t="s">
        <v>100</v>
      </c>
      <c r="C24" s="20">
        <v>3432360</v>
      </c>
      <c r="D24" s="20"/>
      <c r="E24" s="20"/>
      <c r="F24" s="20"/>
      <c r="G24" s="20">
        <v>3432360</v>
      </c>
    </row>
    <row r="25" ht="18" customHeight="1" spans="1:7">
      <c r="A25" s="113" t="s">
        <v>101</v>
      </c>
      <c r="B25" s="113" t="s">
        <v>102</v>
      </c>
      <c r="C25" s="20">
        <v>200000</v>
      </c>
      <c r="D25" s="20"/>
      <c r="E25" s="20"/>
      <c r="F25" s="20"/>
      <c r="G25" s="20">
        <v>200000</v>
      </c>
    </row>
    <row r="26" ht="18" customHeight="1" spans="1:7">
      <c r="A26" s="113" t="s">
        <v>103</v>
      </c>
      <c r="B26" s="113" t="s">
        <v>104</v>
      </c>
      <c r="C26" s="20">
        <v>3232360</v>
      </c>
      <c r="D26" s="20"/>
      <c r="E26" s="20"/>
      <c r="F26" s="20"/>
      <c r="G26" s="20">
        <v>3232360</v>
      </c>
    </row>
    <row r="27" ht="18" customHeight="1" spans="1:7">
      <c r="A27" s="98" t="s">
        <v>105</v>
      </c>
      <c r="B27" s="98" t="s">
        <v>106</v>
      </c>
      <c r="C27" s="20">
        <v>2169566.66</v>
      </c>
      <c r="D27" s="20"/>
      <c r="E27" s="20"/>
      <c r="F27" s="20"/>
      <c r="G27" s="20">
        <v>2169566.66</v>
      </c>
    </row>
    <row r="28" ht="18" customHeight="1" spans="1:7">
      <c r="A28" s="113" t="s">
        <v>107</v>
      </c>
      <c r="B28" s="113" t="s">
        <v>108</v>
      </c>
      <c r="C28" s="20">
        <v>2169566.66</v>
      </c>
      <c r="D28" s="20"/>
      <c r="E28" s="20"/>
      <c r="F28" s="20"/>
      <c r="G28" s="20">
        <v>2169566.66</v>
      </c>
    </row>
    <row r="29" ht="18" customHeight="1" spans="1:7">
      <c r="A29" s="19" t="s">
        <v>109</v>
      </c>
      <c r="B29" s="19" t="s">
        <v>110</v>
      </c>
      <c r="C29" s="20">
        <v>533506.56</v>
      </c>
      <c r="D29" s="20">
        <v>533506.56</v>
      </c>
      <c r="E29" s="20">
        <v>533506.56</v>
      </c>
      <c r="F29" s="20"/>
      <c r="G29" s="20"/>
    </row>
    <row r="30" ht="18" customHeight="1" spans="1:7">
      <c r="A30" s="98" t="s">
        <v>111</v>
      </c>
      <c r="B30" s="98" t="s">
        <v>112</v>
      </c>
      <c r="C30" s="20">
        <v>533506.56</v>
      </c>
      <c r="D30" s="20">
        <v>533506.56</v>
      </c>
      <c r="E30" s="20">
        <v>533506.56</v>
      </c>
      <c r="F30" s="20"/>
      <c r="G30" s="20"/>
    </row>
    <row r="31" ht="18" customHeight="1" spans="1:7">
      <c r="A31" s="113" t="s">
        <v>113</v>
      </c>
      <c r="B31" s="113" t="s">
        <v>114</v>
      </c>
      <c r="C31" s="20">
        <v>533506.56</v>
      </c>
      <c r="D31" s="20">
        <v>533506.56</v>
      </c>
      <c r="E31" s="20">
        <v>533506.56</v>
      </c>
      <c r="F31" s="20"/>
      <c r="G31" s="20"/>
    </row>
    <row r="32" ht="18" customHeight="1" spans="1:7">
      <c r="A32" s="162" t="s">
        <v>115</v>
      </c>
      <c r="B32" s="163" t="s">
        <v>115</v>
      </c>
      <c r="C32" s="20">
        <v>18230576.23</v>
      </c>
      <c r="D32" s="20">
        <v>6634490.36</v>
      </c>
      <c r="E32" s="20">
        <v>5958233.24</v>
      </c>
      <c r="F32" s="20">
        <v>676257.12</v>
      </c>
      <c r="G32" s="20">
        <v>11596085.87</v>
      </c>
    </row>
  </sheetData>
  <mergeCells count="7">
    <mergeCell ref="A2:G2"/>
    <mergeCell ref="A3:E3"/>
    <mergeCell ref="A4:B4"/>
    <mergeCell ref="D4:F4"/>
    <mergeCell ref="A32:B32"/>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3" sqref="A3:C3"/>
    </sheetView>
  </sheetViews>
  <sheetFormatPr defaultColWidth="10.6555555555556" defaultRowHeight="14.25" customHeight="1" outlineLevelRow="6" outlineLevelCol="5"/>
  <cols>
    <col min="1" max="2" width="32" customWidth="1"/>
    <col min="3" max="6" width="30.1555555555556" customWidth="1"/>
  </cols>
  <sheetData>
    <row r="1" customHeight="1" spans="1:6">
      <c r="A1" s="151"/>
      <c r="B1" s="151"/>
      <c r="C1" s="72"/>
      <c r="D1" s="152"/>
      <c r="F1" s="153" t="s">
        <v>136</v>
      </c>
    </row>
    <row r="2" ht="32.25" customHeight="1" spans="1:6">
      <c r="A2" s="106" t="str">
        <f>"2026"&amp;"年一般公共预算“三公”经费支出预算表"</f>
        <v>2026年一般公共预算“三公”经费支出预算表</v>
      </c>
      <c r="B2" s="154"/>
      <c r="C2" s="154"/>
      <c r="D2" s="154"/>
      <c r="E2" s="154"/>
      <c r="F2" s="154"/>
    </row>
    <row r="3" ht="18.75" customHeight="1" spans="1:6">
      <c r="A3" s="155" t="s">
        <v>26</v>
      </c>
      <c r="B3" s="154"/>
      <c r="C3" s="154"/>
      <c r="D3" s="154"/>
      <c r="E3" s="154"/>
      <c r="F3" s="34" t="s">
        <v>137</v>
      </c>
    </row>
    <row r="4" ht="19.5" customHeight="1" spans="1:6">
      <c r="A4" s="9" t="s">
        <v>138</v>
      </c>
      <c r="B4" s="25" t="s">
        <v>139</v>
      </c>
      <c r="C4" s="10" t="s">
        <v>140</v>
      </c>
      <c r="D4" s="11"/>
      <c r="E4" s="12"/>
      <c r="F4" s="25" t="s">
        <v>141</v>
      </c>
    </row>
    <row r="5" ht="19.5" customHeight="1" spans="1:6">
      <c r="A5" s="16"/>
      <c r="B5" s="27"/>
      <c r="C5" s="17" t="s">
        <v>31</v>
      </c>
      <c r="D5" s="17" t="s">
        <v>142</v>
      </c>
      <c r="E5" s="17" t="s">
        <v>143</v>
      </c>
      <c r="F5" s="27"/>
    </row>
    <row r="6" ht="18.75" customHeight="1" spans="1:6">
      <c r="A6" s="38">
        <v>1</v>
      </c>
      <c r="B6" s="38">
        <v>2</v>
      </c>
      <c r="C6" s="35">
        <v>3</v>
      </c>
      <c r="D6" s="38">
        <v>4</v>
      </c>
      <c r="E6" s="38">
        <v>5</v>
      </c>
      <c r="F6" s="38">
        <v>6</v>
      </c>
    </row>
    <row r="7" ht="24" customHeight="1" spans="1:6">
      <c r="A7" s="20">
        <v>79000</v>
      </c>
      <c r="B7" s="20">
        <v>5000</v>
      </c>
      <c r="C7" s="20">
        <v>62000</v>
      </c>
      <c r="D7" s="20"/>
      <c r="E7" s="20">
        <v>62000</v>
      </c>
      <c r="F7" s="20">
        <v>12000</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8"/>
  <sheetViews>
    <sheetView showZeros="0" workbookViewId="0">
      <selection activeCell="A3" sqref="A3:G3"/>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3" width="22.1555555555556" customWidth="1"/>
  </cols>
  <sheetData>
    <row r="1" ht="18.75" customHeight="1" spans="2:23">
      <c r="B1" s="140"/>
      <c r="D1" s="141"/>
      <c r="E1" s="141"/>
      <c r="F1" s="141"/>
      <c r="G1" s="141"/>
      <c r="H1" s="73"/>
      <c r="I1" s="73"/>
      <c r="J1" s="73"/>
      <c r="K1" s="73"/>
      <c r="L1" s="73"/>
      <c r="M1" s="73"/>
      <c r="N1" s="2"/>
      <c r="O1" s="2"/>
      <c r="P1" s="2"/>
      <c r="Q1" s="73"/>
      <c r="U1" s="140"/>
      <c r="W1" s="3" t="s">
        <v>144</v>
      </c>
    </row>
    <row r="2" ht="39.75" customHeight="1" spans="1:23">
      <c r="A2" s="142" t="str">
        <f>"2026"&amp;"年部门基本支出预算表"</f>
        <v>2026年部门基本支出预算表</v>
      </c>
      <c r="B2" s="142"/>
      <c r="C2" s="142"/>
      <c r="D2" s="142"/>
      <c r="E2" s="142"/>
      <c r="F2" s="142"/>
      <c r="G2" s="142"/>
      <c r="H2" s="142"/>
      <c r="I2" s="142"/>
      <c r="J2" s="142"/>
      <c r="K2" s="142"/>
      <c r="L2" s="142"/>
      <c r="M2" s="142"/>
      <c r="N2" s="142"/>
      <c r="O2" s="142"/>
      <c r="P2" s="142"/>
      <c r="Q2" s="142"/>
      <c r="R2" s="142"/>
      <c r="S2" s="142"/>
      <c r="T2" s="142"/>
      <c r="U2" s="142"/>
      <c r="V2" s="142"/>
      <c r="W2" s="142"/>
    </row>
    <row r="3" ht="18.75" customHeight="1" spans="1:23">
      <c r="A3" s="5" t="s">
        <v>26</v>
      </c>
      <c r="B3" s="5"/>
      <c r="C3" s="5"/>
      <c r="D3" s="5"/>
      <c r="E3" s="5"/>
      <c r="F3" s="5"/>
      <c r="G3" s="5"/>
      <c r="H3" s="143"/>
      <c r="I3" s="143"/>
      <c r="J3" s="143"/>
      <c r="K3" s="143"/>
      <c r="L3" s="143"/>
      <c r="M3" s="143"/>
      <c r="N3" s="6"/>
      <c r="O3" s="6"/>
      <c r="P3" s="6"/>
      <c r="Q3" s="143"/>
      <c r="R3" s="33"/>
      <c r="S3" s="33"/>
      <c r="T3" s="33"/>
      <c r="U3" s="150"/>
      <c r="V3" s="33"/>
      <c r="W3" s="7" t="s">
        <v>137</v>
      </c>
    </row>
    <row r="4" ht="18" customHeight="1" spans="1:23">
      <c r="A4" s="8" t="s">
        <v>145</v>
      </c>
      <c r="B4" s="8" t="s">
        <v>146</v>
      </c>
      <c r="C4" s="8" t="s">
        <v>147</v>
      </c>
      <c r="D4" s="8" t="s">
        <v>148</v>
      </c>
      <c r="E4" s="8" t="s">
        <v>149</v>
      </c>
      <c r="F4" s="8" t="s">
        <v>150</v>
      </c>
      <c r="G4" s="8" t="s">
        <v>151</v>
      </c>
      <c r="H4" s="144" t="s">
        <v>152</v>
      </c>
      <c r="I4" s="147" t="s">
        <v>152</v>
      </c>
      <c r="J4" s="147"/>
      <c r="K4" s="147"/>
      <c r="L4" s="147"/>
      <c r="M4" s="147"/>
      <c r="N4" s="147"/>
      <c r="O4" s="147"/>
      <c r="P4" s="147"/>
      <c r="Q4" s="147" t="s">
        <v>35</v>
      </c>
      <c r="R4" s="147" t="s">
        <v>51</v>
      </c>
      <c r="S4" s="147"/>
      <c r="T4" s="147"/>
      <c r="U4" s="147"/>
      <c r="V4" s="147"/>
      <c r="W4" s="148"/>
    </row>
    <row r="5" ht="18" customHeight="1" spans="1:23">
      <c r="A5" s="13"/>
      <c r="B5" s="13"/>
      <c r="C5" s="13"/>
      <c r="D5" s="13"/>
      <c r="E5" s="13"/>
      <c r="F5" s="13"/>
      <c r="G5" s="13"/>
      <c r="H5" s="107" t="s">
        <v>29</v>
      </c>
      <c r="I5" s="144" t="s">
        <v>32</v>
      </c>
      <c r="J5" s="147"/>
      <c r="K5" s="147"/>
      <c r="L5" s="147"/>
      <c r="M5" s="148"/>
      <c r="N5" s="10" t="s">
        <v>153</v>
      </c>
      <c r="O5" s="11"/>
      <c r="P5" s="12"/>
      <c r="Q5" s="8" t="s">
        <v>35</v>
      </c>
      <c r="R5" s="144" t="s">
        <v>51</v>
      </c>
      <c r="S5" s="147" t="s">
        <v>38</v>
      </c>
      <c r="T5" s="147" t="s">
        <v>51</v>
      </c>
      <c r="U5" s="147" t="s">
        <v>40</v>
      </c>
      <c r="V5" s="147" t="s">
        <v>41</v>
      </c>
      <c r="W5" s="148" t="s">
        <v>42</v>
      </c>
    </row>
    <row r="6" ht="18.75" customHeight="1" spans="1:23">
      <c r="A6" s="13"/>
      <c r="B6" s="13"/>
      <c r="C6" s="13"/>
      <c r="D6" s="13"/>
      <c r="E6" s="13"/>
      <c r="F6" s="13"/>
      <c r="G6" s="13"/>
      <c r="H6" s="145"/>
      <c r="I6" s="149" t="s">
        <v>154</v>
      </c>
      <c r="J6" s="8" t="s">
        <v>155</v>
      </c>
      <c r="K6" s="8" t="s">
        <v>156</v>
      </c>
      <c r="L6" s="8" t="s">
        <v>157</v>
      </c>
      <c r="M6" s="8" t="s">
        <v>158</v>
      </c>
      <c r="N6" s="8" t="s">
        <v>32</v>
      </c>
      <c r="O6" s="8" t="s">
        <v>33</v>
      </c>
      <c r="P6" s="8" t="s">
        <v>34</v>
      </c>
      <c r="Q6" s="13"/>
      <c r="R6" s="8" t="s">
        <v>31</v>
      </c>
      <c r="S6" s="8" t="s">
        <v>38</v>
      </c>
      <c r="T6" s="8" t="s">
        <v>159</v>
      </c>
      <c r="U6" s="8" t="s">
        <v>40</v>
      </c>
      <c r="V6" s="8" t="s">
        <v>41</v>
      </c>
      <c r="W6" s="8" t="s">
        <v>42</v>
      </c>
    </row>
    <row r="7" ht="37.5" customHeight="1" spans="1:23">
      <c r="A7" s="15"/>
      <c r="B7" s="15"/>
      <c r="C7" s="15"/>
      <c r="D7" s="15"/>
      <c r="E7" s="15"/>
      <c r="F7" s="15"/>
      <c r="G7" s="15"/>
      <c r="H7" s="110"/>
      <c r="I7" s="93" t="s">
        <v>31</v>
      </c>
      <c r="J7" s="15" t="s">
        <v>160</v>
      </c>
      <c r="K7" s="15" t="s">
        <v>156</v>
      </c>
      <c r="L7" s="15" t="s">
        <v>157</v>
      </c>
      <c r="M7" s="15" t="s">
        <v>158</v>
      </c>
      <c r="N7" s="15" t="s">
        <v>156</v>
      </c>
      <c r="O7" s="15" t="s">
        <v>157</v>
      </c>
      <c r="P7" s="15" t="s">
        <v>158</v>
      </c>
      <c r="Q7" s="15" t="s">
        <v>35</v>
      </c>
      <c r="R7" s="15" t="s">
        <v>31</v>
      </c>
      <c r="S7" s="15" t="s">
        <v>38</v>
      </c>
      <c r="T7" s="15" t="s">
        <v>159</v>
      </c>
      <c r="U7" s="15" t="s">
        <v>40</v>
      </c>
      <c r="V7" s="15" t="s">
        <v>41</v>
      </c>
      <c r="W7" s="15" t="s">
        <v>42</v>
      </c>
    </row>
    <row r="8" ht="19.5" customHeight="1" spans="1:23">
      <c r="A8" s="146">
        <v>1</v>
      </c>
      <c r="B8" s="146">
        <v>2</v>
      </c>
      <c r="C8" s="146">
        <v>3</v>
      </c>
      <c r="D8" s="146">
        <v>4</v>
      </c>
      <c r="E8" s="146">
        <v>5</v>
      </c>
      <c r="F8" s="146">
        <v>6</v>
      </c>
      <c r="G8" s="146">
        <v>7</v>
      </c>
      <c r="H8" s="146">
        <v>8</v>
      </c>
      <c r="I8" s="146">
        <v>9</v>
      </c>
      <c r="J8" s="146">
        <v>10</v>
      </c>
      <c r="K8" s="146">
        <v>11</v>
      </c>
      <c r="L8" s="146">
        <v>12</v>
      </c>
      <c r="M8" s="146">
        <v>13</v>
      </c>
      <c r="N8" s="146">
        <v>14</v>
      </c>
      <c r="O8" s="146">
        <v>15</v>
      </c>
      <c r="P8" s="146">
        <v>16</v>
      </c>
      <c r="Q8" s="146">
        <v>17</v>
      </c>
      <c r="R8" s="146">
        <v>18</v>
      </c>
      <c r="S8" s="146">
        <v>19</v>
      </c>
      <c r="T8" s="146">
        <v>20</v>
      </c>
      <c r="U8" s="146">
        <v>21</v>
      </c>
      <c r="V8" s="146">
        <v>22</v>
      </c>
      <c r="W8" s="146">
        <v>23</v>
      </c>
    </row>
    <row r="9" ht="21" customHeight="1" spans="1:23">
      <c r="A9" s="19" t="s">
        <v>44</v>
      </c>
      <c r="B9" s="19" t="s">
        <v>161</v>
      </c>
      <c r="C9" s="19" t="s">
        <v>162</v>
      </c>
      <c r="D9" s="19" t="s">
        <v>89</v>
      </c>
      <c r="E9" s="19" t="s">
        <v>90</v>
      </c>
      <c r="F9" s="19" t="s">
        <v>163</v>
      </c>
      <c r="G9" s="19" t="s">
        <v>164</v>
      </c>
      <c r="H9" s="20">
        <v>1667184</v>
      </c>
      <c r="I9" s="20">
        <v>1667184</v>
      </c>
      <c r="J9" s="20"/>
      <c r="K9" s="20"/>
      <c r="L9" s="20">
        <v>1667184</v>
      </c>
      <c r="M9" s="20"/>
      <c r="N9" s="20"/>
      <c r="O9" s="20"/>
      <c r="P9" s="20"/>
      <c r="Q9" s="20"/>
      <c r="R9" s="20"/>
      <c r="S9" s="20"/>
      <c r="T9" s="20"/>
      <c r="U9" s="20"/>
      <c r="V9" s="20"/>
      <c r="W9" s="20"/>
    </row>
    <row r="10" ht="21" customHeight="1" spans="1:23">
      <c r="A10" s="19" t="s">
        <v>44</v>
      </c>
      <c r="B10" s="19" t="s">
        <v>161</v>
      </c>
      <c r="C10" s="19" t="s">
        <v>162</v>
      </c>
      <c r="D10" s="19" t="s">
        <v>89</v>
      </c>
      <c r="E10" s="19" t="s">
        <v>90</v>
      </c>
      <c r="F10" s="19" t="s">
        <v>165</v>
      </c>
      <c r="G10" s="19" t="s">
        <v>166</v>
      </c>
      <c r="H10" s="20">
        <v>1865472</v>
      </c>
      <c r="I10" s="20">
        <v>1865472</v>
      </c>
      <c r="J10" s="20"/>
      <c r="K10" s="20"/>
      <c r="L10" s="20">
        <v>1865472</v>
      </c>
      <c r="M10" s="20"/>
      <c r="N10" s="20"/>
      <c r="O10" s="20"/>
      <c r="P10" s="20"/>
      <c r="Q10" s="20"/>
      <c r="R10" s="20"/>
      <c r="S10" s="20"/>
      <c r="T10" s="20"/>
      <c r="U10" s="20"/>
      <c r="V10" s="20"/>
      <c r="W10" s="20"/>
    </row>
    <row r="11" ht="21" customHeight="1" spans="1:23">
      <c r="A11" s="19" t="s">
        <v>44</v>
      </c>
      <c r="B11" s="19" t="s">
        <v>161</v>
      </c>
      <c r="C11" s="19" t="s">
        <v>162</v>
      </c>
      <c r="D11" s="19" t="s">
        <v>89</v>
      </c>
      <c r="E11" s="19" t="s">
        <v>90</v>
      </c>
      <c r="F11" s="19" t="s">
        <v>167</v>
      </c>
      <c r="G11" s="19" t="s">
        <v>168</v>
      </c>
      <c r="H11" s="20">
        <v>138932</v>
      </c>
      <c r="I11" s="20">
        <v>138932</v>
      </c>
      <c r="J11" s="20"/>
      <c r="K11" s="20"/>
      <c r="L11" s="20">
        <v>138932</v>
      </c>
      <c r="M11" s="20"/>
      <c r="N11" s="20"/>
      <c r="O11" s="20"/>
      <c r="P11" s="20"/>
      <c r="Q11" s="20"/>
      <c r="R11" s="20"/>
      <c r="S11" s="20"/>
      <c r="T11" s="20"/>
      <c r="U11" s="20"/>
      <c r="V11" s="20"/>
      <c r="W11" s="20"/>
    </row>
    <row r="12" ht="22.5" spans="1:23">
      <c r="A12" s="19" t="s">
        <v>44</v>
      </c>
      <c r="B12" s="19" t="s">
        <v>169</v>
      </c>
      <c r="C12" s="19" t="s">
        <v>170</v>
      </c>
      <c r="D12" s="19" t="s">
        <v>63</v>
      </c>
      <c r="E12" s="19" t="s">
        <v>64</v>
      </c>
      <c r="F12" s="19" t="s">
        <v>171</v>
      </c>
      <c r="G12" s="19" t="s">
        <v>172</v>
      </c>
      <c r="H12" s="20">
        <v>646042.88</v>
      </c>
      <c r="I12" s="20">
        <v>646042.88</v>
      </c>
      <c r="J12" s="20"/>
      <c r="K12" s="20"/>
      <c r="L12" s="20">
        <v>646042.88</v>
      </c>
      <c r="M12" s="20"/>
      <c r="N12" s="20"/>
      <c r="O12" s="20"/>
      <c r="P12" s="20"/>
      <c r="Q12" s="20"/>
      <c r="R12" s="20"/>
      <c r="S12" s="20"/>
      <c r="T12" s="20"/>
      <c r="U12" s="20"/>
      <c r="V12" s="20"/>
      <c r="W12" s="20"/>
    </row>
    <row r="13" ht="21" customHeight="1" spans="1:23">
      <c r="A13" s="19" t="s">
        <v>44</v>
      </c>
      <c r="B13" s="19" t="s">
        <v>169</v>
      </c>
      <c r="C13" s="19" t="s">
        <v>170</v>
      </c>
      <c r="D13" s="19" t="s">
        <v>73</v>
      </c>
      <c r="E13" s="19" t="s">
        <v>74</v>
      </c>
      <c r="F13" s="19" t="s">
        <v>173</v>
      </c>
      <c r="G13" s="19" t="s">
        <v>174</v>
      </c>
      <c r="H13" s="20">
        <v>345215.64</v>
      </c>
      <c r="I13" s="20">
        <v>345215.64</v>
      </c>
      <c r="J13" s="20"/>
      <c r="K13" s="20"/>
      <c r="L13" s="20">
        <v>345215.64</v>
      </c>
      <c r="M13" s="20"/>
      <c r="N13" s="20"/>
      <c r="O13" s="20"/>
      <c r="P13" s="20"/>
      <c r="Q13" s="20"/>
      <c r="R13" s="20"/>
      <c r="S13" s="20"/>
      <c r="T13" s="20"/>
      <c r="U13" s="20"/>
      <c r="V13" s="20"/>
      <c r="W13" s="20"/>
    </row>
    <row r="14" ht="21" customHeight="1" spans="1:23">
      <c r="A14" s="19" t="s">
        <v>44</v>
      </c>
      <c r="B14" s="19" t="s">
        <v>169</v>
      </c>
      <c r="C14" s="19" t="s">
        <v>170</v>
      </c>
      <c r="D14" s="19" t="s">
        <v>75</v>
      </c>
      <c r="E14" s="19" t="s">
        <v>76</v>
      </c>
      <c r="F14" s="19" t="s">
        <v>175</v>
      </c>
      <c r="G14" s="19" t="s">
        <v>176</v>
      </c>
      <c r="H14" s="20">
        <v>305616.29</v>
      </c>
      <c r="I14" s="20">
        <v>305616.29</v>
      </c>
      <c r="J14" s="20"/>
      <c r="K14" s="20"/>
      <c r="L14" s="20">
        <v>305616.29</v>
      </c>
      <c r="M14" s="20"/>
      <c r="N14" s="20"/>
      <c r="O14" s="20"/>
      <c r="P14" s="20"/>
      <c r="Q14" s="20"/>
      <c r="R14" s="20"/>
      <c r="S14" s="20"/>
      <c r="T14" s="20"/>
      <c r="U14" s="20"/>
      <c r="V14" s="20"/>
      <c r="W14" s="20"/>
    </row>
    <row r="15" ht="22.5" spans="1:23">
      <c r="A15" s="19" t="s">
        <v>44</v>
      </c>
      <c r="B15" s="19" t="s">
        <v>169</v>
      </c>
      <c r="C15" s="19" t="s">
        <v>170</v>
      </c>
      <c r="D15" s="19" t="s">
        <v>77</v>
      </c>
      <c r="E15" s="19" t="s">
        <v>78</v>
      </c>
      <c r="F15" s="19" t="s">
        <v>177</v>
      </c>
      <c r="G15" s="19" t="s">
        <v>178</v>
      </c>
      <c r="H15" s="20">
        <v>19110</v>
      </c>
      <c r="I15" s="20">
        <v>19110</v>
      </c>
      <c r="J15" s="20"/>
      <c r="K15" s="20"/>
      <c r="L15" s="20">
        <v>19110</v>
      </c>
      <c r="M15" s="20"/>
      <c r="N15" s="20"/>
      <c r="O15" s="20"/>
      <c r="P15" s="20"/>
      <c r="Q15" s="20"/>
      <c r="R15" s="20"/>
      <c r="S15" s="20"/>
      <c r="T15" s="20"/>
      <c r="U15" s="20"/>
      <c r="V15" s="20"/>
      <c r="W15" s="20"/>
    </row>
    <row r="16" ht="22.5" spans="1:23">
      <c r="A16" s="19" t="s">
        <v>44</v>
      </c>
      <c r="B16" s="19" t="s">
        <v>169</v>
      </c>
      <c r="C16" s="19" t="s">
        <v>170</v>
      </c>
      <c r="D16" s="19" t="s">
        <v>77</v>
      </c>
      <c r="E16" s="19" t="s">
        <v>78</v>
      </c>
      <c r="F16" s="19" t="s">
        <v>177</v>
      </c>
      <c r="G16" s="19" t="s">
        <v>178</v>
      </c>
      <c r="H16" s="20">
        <v>54509.87</v>
      </c>
      <c r="I16" s="20">
        <v>54509.87</v>
      </c>
      <c r="J16" s="20"/>
      <c r="K16" s="20"/>
      <c r="L16" s="20">
        <v>54509.87</v>
      </c>
      <c r="M16" s="20"/>
      <c r="N16" s="20"/>
      <c r="O16" s="20"/>
      <c r="P16" s="20"/>
      <c r="Q16" s="20"/>
      <c r="R16" s="20"/>
      <c r="S16" s="20"/>
      <c r="T16" s="20"/>
      <c r="U16" s="20"/>
      <c r="V16" s="20"/>
      <c r="W16" s="20"/>
    </row>
    <row r="17" ht="21" customHeight="1" spans="1:23">
      <c r="A17" s="19" t="s">
        <v>44</v>
      </c>
      <c r="B17" s="19" t="s">
        <v>179</v>
      </c>
      <c r="C17" s="19" t="s">
        <v>114</v>
      </c>
      <c r="D17" s="19" t="s">
        <v>113</v>
      </c>
      <c r="E17" s="19" t="s">
        <v>114</v>
      </c>
      <c r="F17" s="19" t="s">
        <v>180</v>
      </c>
      <c r="G17" s="19" t="s">
        <v>114</v>
      </c>
      <c r="H17" s="20">
        <v>533506.56</v>
      </c>
      <c r="I17" s="20">
        <v>533506.56</v>
      </c>
      <c r="J17" s="20"/>
      <c r="K17" s="20"/>
      <c r="L17" s="20">
        <v>533506.56</v>
      </c>
      <c r="M17" s="20"/>
      <c r="N17" s="20"/>
      <c r="O17" s="20"/>
      <c r="P17" s="20"/>
      <c r="Q17" s="20"/>
      <c r="R17" s="20"/>
      <c r="S17" s="20"/>
      <c r="T17" s="20"/>
      <c r="U17" s="20"/>
      <c r="V17" s="20"/>
      <c r="W17" s="20"/>
    </row>
    <row r="18" ht="21" customHeight="1" spans="1:23">
      <c r="A18" s="19" t="s">
        <v>44</v>
      </c>
      <c r="B18" s="19" t="s">
        <v>181</v>
      </c>
      <c r="C18" s="19" t="s">
        <v>182</v>
      </c>
      <c r="D18" s="19" t="s">
        <v>89</v>
      </c>
      <c r="E18" s="19" t="s">
        <v>90</v>
      </c>
      <c r="F18" s="19" t="s">
        <v>183</v>
      </c>
      <c r="G18" s="19" t="s">
        <v>184</v>
      </c>
      <c r="H18" s="20">
        <v>314400</v>
      </c>
      <c r="I18" s="20">
        <v>314400</v>
      </c>
      <c r="J18" s="20"/>
      <c r="K18" s="20"/>
      <c r="L18" s="20">
        <v>314400</v>
      </c>
      <c r="M18" s="20"/>
      <c r="N18" s="20"/>
      <c r="O18" s="20"/>
      <c r="P18" s="20"/>
      <c r="Q18" s="20"/>
      <c r="R18" s="20"/>
      <c r="S18" s="20"/>
      <c r="T18" s="20"/>
      <c r="U18" s="20"/>
      <c r="V18" s="20"/>
      <c r="W18" s="20"/>
    </row>
    <row r="19" ht="21" customHeight="1" spans="1:23">
      <c r="A19" s="19" t="s">
        <v>44</v>
      </c>
      <c r="B19" s="19" t="s">
        <v>185</v>
      </c>
      <c r="C19" s="19" t="s">
        <v>186</v>
      </c>
      <c r="D19" s="19" t="s">
        <v>89</v>
      </c>
      <c r="E19" s="19" t="s">
        <v>90</v>
      </c>
      <c r="F19" s="19" t="s">
        <v>187</v>
      </c>
      <c r="G19" s="19" t="s">
        <v>186</v>
      </c>
      <c r="H19" s="20">
        <v>91941.12</v>
      </c>
      <c r="I19" s="20">
        <v>91941.12</v>
      </c>
      <c r="J19" s="20"/>
      <c r="K19" s="20"/>
      <c r="L19" s="20">
        <v>91941.12</v>
      </c>
      <c r="M19" s="20"/>
      <c r="N19" s="20"/>
      <c r="O19" s="20"/>
      <c r="P19" s="20"/>
      <c r="Q19" s="20"/>
      <c r="R19" s="20"/>
      <c r="S19" s="20"/>
      <c r="T19" s="20"/>
      <c r="U19" s="20"/>
      <c r="V19" s="20"/>
      <c r="W19" s="20"/>
    </row>
    <row r="20" ht="21" customHeight="1" spans="1:23">
      <c r="A20" s="19" t="s">
        <v>44</v>
      </c>
      <c r="B20" s="19" t="s">
        <v>188</v>
      </c>
      <c r="C20" s="19" t="s">
        <v>189</v>
      </c>
      <c r="D20" s="19" t="s">
        <v>89</v>
      </c>
      <c r="E20" s="19" t="s">
        <v>90</v>
      </c>
      <c r="F20" s="19" t="s">
        <v>190</v>
      </c>
      <c r="G20" s="19" t="s">
        <v>191</v>
      </c>
      <c r="H20" s="20">
        <v>816</v>
      </c>
      <c r="I20" s="20">
        <v>816</v>
      </c>
      <c r="J20" s="20"/>
      <c r="K20" s="20"/>
      <c r="L20" s="20">
        <v>816</v>
      </c>
      <c r="M20" s="20"/>
      <c r="N20" s="20"/>
      <c r="O20" s="20"/>
      <c r="P20" s="20"/>
      <c r="Q20" s="20"/>
      <c r="R20" s="20"/>
      <c r="S20" s="20"/>
      <c r="T20" s="20"/>
      <c r="U20" s="20"/>
      <c r="V20" s="20"/>
      <c r="W20" s="20"/>
    </row>
    <row r="21" ht="21" customHeight="1" spans="1:23">
      <c r="A21" s="19" t="s">
        <v>44</v>
      </c>
      <c r="B21" s="19" t="s">
        <v>192</v>
      </c>
      <c r="C21" s="19" t="s">
        <v>193</v>
      </c>
      <c r="D21" s="19" t="s">
        <v>89</v>
      </c>
      <c r="E21" s="19" t="s">
        <v>90</v>
      </c>
      <c r="F21" s="19" t="s">
        <v>194</v>
      </c>
      <c r="G21" s="19" t="s">
        <v>195</v>
      </c>
      <c r="H21" s="20">
        <v>50000</v>
      </c>
      <c r="I21" s="20">
        <v>50000</v>
      </c>
      <c r="J21" s="20"/>
      <c r="K21" s="20"/>
      <c r="L21" s="20">
        <v>50000</v>
      </c>
      <c r="M21" s="20"/>
      <c r="N21" s="20"/>
      <c r="O21" s="20"/>
      <c r="P21" s="20"/>
      <c r="Q21" s="20"/>
      <c r="R21" s="20"/>
      <c r="S21" s="20"/>
      <c r="T21" s="20"/>
      <c r="U21" s="20"/>
      <c r="V21" s="20"/>
      <c r="W21" s="20"/>
    </row>
    <row r="22" ht="21" customHeight="1" spans="1:23">
      <c r="A22" s="19" t="s">
        <v>44</v>
      </c>
      <c r="B22" s="19" t="s">
        <v>192</v>
      </c>
      <c r="C22" s="19" t="s">
        <v>193</v>
      </c>
      <c r="D22" s="19" t="s">
        <v>89</v>
      </c>
      <c r="E22" s="19" t="s">
        <v>90</v>
      </c>
      <c r="F22" s="19" t="s">
        <v>196</v>
      </c>
      <c r="G22" s="19" t="s">
        <v>197</v>
      </c>
      <c r="H22" s="20">
        <v>12000</v>
      </c>
      <c r="I22" s="20">
        <v>12000</v>
      </c>
      <c r="J22" s="20"/>
      <c r="K22" s="20"/>
      <c r="L22" s="20">
        <v>12000</v>
      </c>
      <c r="M22" s="20"/>
      <c r="N22" s="20"/>
      <c r="O22" s="20"/>
      <c r="P22" s="20"/>
      <c r="Q22" s="20"/>
      <c r="R22" s="20"/>
      <c r="S22" s="20"/>
      <c r="T22" s="20"/>
      <c r="U22" s="20"/>
      <c r="V22" s="20"/>
      <c r="W22" s="20"/>
    </row>
    <row r="23" ht="21" customHeight="1" spans="1:23">
      <c r="A23" s="19" t="s">
        <v>44</v>
      </c>
      <c r="B23" s="19" t="s">
        <v>192</v>
      </c>
      <c r="C23" s="19" t="s">
        <v>193</v>
      </c>
      <c r="D23" s="19" t="s">
        <v>89</v>
      </c>
      <c r="E23" s="19" t="s">
        <v>90</v>
      </c>
      <c r="F23" s="19" t="s">
        <v>198</v>
      </c>
      <c r="G23" s="19" t="s">
        <v>199</v>
      </c>
      <c r="H23" s="20">
        <v>19000</v>
      </c>
      <c r="I23" s="20">
        <v>19000</v>
      </c>
      <c r="J23" s="20"/>
      <c r="K23" s="20"/>
      <c r="L23" s="20">
        <v>19000</v>
      </c>
      <c r="M23" s="20"/>
      <c r="N23" s="20"/>
      <c r="O23" s="20"/>
      <c r="P23" s="20"/>
      <c r="Q23" s="20"/>
      <c r="R23" s="20"/>
      <c r="S23" s="20"/>
      <c r="T23" s="20"/>
      <c r="U23" s="20"/>
      <c r="V23" s="20"/>
      <c r="W23" s="20"/>
    </row>
    <row r="24" ht="21" customHeight="1" spans="1:23">
      <c r="A24" s="19" t="s">
        <v>44</v>
      </c>
      <c r="B24" s="19" t="s">
        <v>192</v>
      </c>
      <c r="C24" s="19" t="s">
        <v>193</v>
      </c>
      <c r="D24" s="19" t="s">
        <v>89</v>
      </c>
      <c r="E24" s="19" t="s">
        <v>90</v>
      </c>
      <c r="F24" s="19" t="s">
        <v>200</v>
      </c>
      <c r="G24" s="19" t="s">
        <v>201</v>
      </c>
      <c r="H24" s="20">
        <v>57000</v>
      </c>
      <c r="I24" s="20">
        <v>57000</v>
      </c>
      <c r="J24" s="20"/>
      <c r="K24" s="20"/>
      <c r="L24" s="20">
        <v>57000</v>
      </c>
      <c r="M24" s="20"/>
      <c r="N24" s="20"/>
      <c r="O24" s="20"/>
      <c r="P24" s="20"/>
      <c r="Q24" s="20"/>
      <c r="R24" s="20"/>
      <c r="S24" s="20"/>
      <c r="T24" s="20"/>
      <c r="U24" s="20"/>
      <c r="V24" s="20"/>
      <c r="W24" s="20"/>
    </row>
    <row r="25" ht="21" customHeight="1" spans="1:23">
      <c r="A25" s="19" t="s">
        <v>44</v>
      </c>
      <c r="B25" s="19" t="s">
        <v>192</v>
      </c>
      <c r="C25" s="19" t="s">
        <v>193</v>
      </c>
      <c r="D25" s="19" t="s">
        <v>89</v>
      </c>
      <c r="E25" s="19" t="s">
        <v>90</v>
      </c>
      <c r="F25" s="19" t="s">
        <v>202</v>
      </c>
      <c r="G25" s="19" t="s">
        <v>203</v>
      </c>
      <c r="H25" s="20">
        <v>32000</v>
      </c>
      <c r="I25" s="20">
        <v>32000</v>
      </c>
      <c r="J25" s="20"/>
      <c r="K25" s="20"/>
      <c r="L25" s="20">
        <v>32000</v>
      </c>
      <c r="M25" s="20"/>
      <c r="N25" s="20"/>
      <c r="O25" s="20"/>
      <c r="P25" s="20"/>
      <c r="Q25" s="20"/>
      <c r="R25" s="20"/>
      <c r="S25" s="20"/>
      <c r="T25" s="20"/>
      <c r="U25" s="20"/>
      <c r="V25" s="20"/>
      <c r="W25" s="20"/>
    </row>
    <row r="26" ht="21" customHeight="1" spans="1:23">
      <c r="A26" s="19" t="s">
        <v>44</v>
      </c>
      <c r="B26" s="19" t="s">
        <v>192</v>
      </c>
      <c r="C26" s="19" t="s">
        <v>193</v>
      </c>
      <c r="D26" s="19" t="s">
        <v>89</v>
      </c>
      <c r="E26" s="19" t="s">
        <v>90</v>
      </c>
      <c r="F26" s="19" t="s">
        <v>204</v>
      </c>
      <c r="G26" s="19" t="s">
        <v>205</v>
      </c>
      <c r="H26" s="20">
        <v>15800</v>
      </c>
      <c r="I26" s="20">
        <v>15800</v>
      </c>
      <c r="J26" s="20"/>
      <c r="K26" s="20"/>
      <c r="L26" s="20">
        <v>15800</v>
      </c>
      <c r="M26" s="20"/>
      <c r="N26" s="20"/>
      <c r="O26" s="20"/>
      <c r="P26" s="20"/>
      <c r="Q26" s="20"/>
      <c r="R26" s="20"/>
      <c r="S26" s="20"/>
      <c r="T26" s="20"/>
      <c r="U26" s="20"/>
      <c r="V26" s="20"/>
      <c r="W26" s="20"/>
    </row>
    <row r="27" ht="21" customHeight="1" spans="1:23">
      <c r="A27" s="19" t="s">
        <v>44</v>
      </c>
      <c r="B27" s="19" t="s">
        <v>192</v>
      </c>
      <c r="C27" s="19" t="s">
        <v>193</v>
      </c>
      <c r="D27" s="19" t="s">
        <v>89</v>
      </c>
      <c r="E27" s="19" t="s">
        <v>90</v>
      </c>
      <c r="F27" s="19" t="s">
        <v>206</v>
      </c>
      <c r="G27" s="19" t="s">
        <v>207</v>
      </c>
      <c r="H27" s="20">
        <v>20000</v>
      </c>
      <c r="I27" s="20">
        <v>20000</v>
      </c>
      <c r="J27" s="20"/>
      <c r="K27" s="20"/>
      <c r="L27" s="20">
        <v>20000</v>
      </c>
      <c r="M27" s="20"/>
      <c r="N27" s="20"/>
      <c r="O27" s="20"/>
      <c r="P27" s="20"/>
      <c r="Q27" s="20"/>
      <c r="R27" s="20"/>
      <c r="S27" s="20"/>
      <c r="T27" s="20"/>
      <c r="U27" s="20"/>
      <c r="V27" s="20"/>
      <c r="W27" s="20"/>
    </row>
    <row r="28" ht="21" customHeight="1" spans="1:23">
      <c r="A28" s="19" t="s">
        <v>44</v>
      </c>
      <c r="B28" s="19" t="s">
        <v>192</v>
      </c>
      <c r="C28" s="19" t="s">
        <v>193</v>
      </c>
      <c r="D28" s="19" t="s">
        <v>89</v>
      </c>
      <c r="E28" s="19" t="s">
        <v>90</v>
      </c>
      <c r="F28" s="19" t="s">
        <v>208</v>
      </c>
      <c r="G28" s="19" t="s">
        <v>209</v>
      </c>
      <c r="H28" s="20">
        <v>700</v>
      </c>
      <c r="I28" s="20">
        <v>700</v>
      </c>
      <c r="J28" s="20"/>
      <c r="K28" s="20"/>
      <c r="L28" s="20">
        <v>700</v>
      </c>
      <c r="M28" s="20"/>
      <c r="N28" s="20"/>
      <c r="O28" s="20"/>
      <c r="P28" s="20"/>
      <c r="Q28" s="20"/>
      <c r="R28" s="20"/>
      <c r="S28" s="20"/>
      <c r="T28" s="20"/>
      <c r="U28" s="20"/>
      <c r="V28" s="20"/>
      <c r="W28" s="20"/>
    </row>
    <row r="29" ht="21" customHeight="1" spans="1:23">
      <c r="A29" s="19" t="s">
        <v>44</v>
      </c>
      <c r="B29" s="19" t="s">
        <v>192</v>
      </c>
      <c r="C29" s="19" t="s">
        <v>193</v>
      </c>
      <c r="D29" s="19" t="s">
        <v>89</v>
      </c>
      <c r="E29" s="19" t="s">
        <v>90</v>
      </c>
      <c r="F29" s="19" t="s">
        <v>190</v>
      </c>
      <c r="G29" s="19" t="s">
        <v>191</v>
      </c>
      <c r="H29" s="20">
        <v>2000</v>
      </c>
      <c r="I29" s="20">
        <v>2000</v>
      </c>
      <c r="J29" s="20"/>
      <c r="K29" s="20"/>
      <c r="L29" s="20">
        <v>2000</v>
      </c>
      <c r="M29" s="20"/>
      <c r="N29" s="20"/>
      <c r="O29" s="20"/>
      <c r="P29" s="20"/>
      <c r="Q29" s="20"/>
      <c r="R29" s="20"/>
      <c r="S29" s="20"/>
      <c r="T29" s="20"/>
      <c r="U29" s="20"/>
      <c r="V29" s="20"/>
      <c r="W29" s="20"/>
    </row>
    <row r="30" ht="21" customHeight="1" spans="1:23">
      <c r="A30" s="19" t="s">
        <v>44</v>
      </c>
      <c r="B30" s="19" t="s">
        <v>210</v>
      </c>
      <c r="C30" s="19" t="s">
        <v>140</v>
      </c>
      <c r="D30" s="19" t="s">
        <v>89</v>
      </c>
      <c r="E30" s="19" t="s">
        <v>90</v>
      </c>
      <c r="F30" s="19" t="s">
        <v>211</v>
      </c>
      <c r="G30" s="19" t="s">
        <v>143</v>
      </c>
      <c r="H30" s="20">
        <v>18000</v>
      </c>
      <c r="I30" s="20">
        <v>18000</v>
      </c>
      <c r="J30" s="20"/>
      <c r="K30" s="20"/>
      <c r="L30" s="20">
        <v>18000</v>
      </c>
      <c r="M30" s="20"/>
      <c r="N30" s="20"/>
      <c r="O30" s="20"/>
      <c r="P30" s="20"/>
      <c r="Q30" s="20"/>
      <c r="R30" s="20"/>
      <c r="S30" s="20"/>
      <c r="T30" s="20"/>
      <c r="U30" s="20"/>
      <c r="V30" s="20"/>
      <c r="W30" s="20"/>
    </row>
    <row r="31" ht="21" customHeight="1" spans="1:23">
      <c r="A31" s="19" t="s">
        <v>44</v>
      </c>
      <c r="B31" s="19" t="s">
        <v>212</v>
      </c>
      <c r="C31" s="19" t="s">
        <v>141</v>
      </c>
      <c r="D31" s="19" t="s">
        <v>89</v>
      </c>
      <c r="E31" s="19" t="s">
        <v>90</v>
      </c>
      <c r="F31" s="19" t="s">
        <v>213</v>
      </c>
      <c r="G31" s="19" t="s">
        <v>141</v>
      </c>
      <c r="H31" s="20">
        <v>5000</v>
      </c>
      <c r="I31" s="20">
        <v>5000</v>
      </c>
      <c r="J31" s="20"/>
      <c r="K31" s="20"/>
      <c r="L31" s="20">
        <v>5000</v>
      </c>
      <c r="M31" s="20"/>
      <c r="N31" s="20"/>
      <c r="O31" s="20"/>
      <c r="P31" s="20"/>
      <c r="Q31" s="20"/>
      <c r="R31" s="20"/>
      <c r="S31" s="20"/>
      <c r="T31" s="20"/>
      <c r="U31" s="20"/>
      <c r="V31" s="20"/>
      <c r="W31" s="20"/>
    </row>
    <row r="32" ht="21" customHeight="1" spans="1:23">
      <c r="A32" s="19" t="s">
        <v>44</v>
      </c>
      <c r="B32" s="19" t="s">
        <v>214</v>
      </c>
      <c r="C32" s="19" t="s">
        <v>215</v>
      </c>
      <c r="D32" s="19" t="s">
        <v>61</v>
      </c>
      <c r="E32" s="19" t="s">
        <v>62</v>
      </c>
      <c r="F32" s="19" t="s">
        <v>190</v>
      </c>
      <c r="G32" s="19" t="s">
        <v>191</v>
      </c>
      <c r="H32" s="20">
        <v>21600</v>
      </c>
      <c r="I32" s="20">
        <v>21600</v>
      </c>
      <c r="J32" s="20"/>
      <c r="K32" s="20"/>
      <c r="L32" s="20">
        <v>21600</v>
      </c>
      <c r="M32" s="20"/>
      <c r="N32" s="20"/>
      <c r="O32" s="20"/>
      <c r="P32" s="20"/>
      <c r="Q32" s="20"/>
      <c r="R32" s="20"/>
      <c r="S32" s="20"/>
      <c r="T32" s="20"/>
      <c r="U32" s="20"/>
      <c r="V32" s="20"/>
      <c r="W32" s="20"/>
    </row>
    <row r="33" ht="21" customHeight="1" spans="1:23">
      <c r="A33" s="19" t="s">
        <v>44</v>
      </c>
      <c r="B33" s="19" t="s">
        <v>216</v>
      </c>
      <c r="C33" s="19" t="s">
        <v>217</v>
      </c>
      <c r="D33" s="19" t="s">
        <v>89</v>
      </c>
      <c r="E33" s="19" t="s">
        <v>90</v>
      </c>
      <c r="F33" s="19" t="s">
        <v>211</v>
      </c>
      <c r="G33" s="19" t="s">
        <v>143</v>
      </c>
      <c r="H33" s="20">
        <v>5000</v>
      </c>
      <c r="I33" s="20">
        <v>5000</v>
      </c>
      <c r="J33" s="20"/>
      <c r="K33" s="20"/>
      <c r="L33" s="20">
        <v>5000</v>
      </c>
      <c r="M33" s="20"/>
      <c r="N33" s="20"/>
      <c r="O33" s="20"/>
      <c r="P33" s="20"/>
      <c r="Q33" s="20"/>
      <c r="R33" s="20"/>
      <c r="S33" s="20"/>
      <c r="T33" s="20"/>
      <c r="U33" s="20"/>
      <c r="V33" s="20"/>
      <c r="W33" s="20"/>
    </row>
    <row r="34" ht="21" customHeight="1" spans="1:23">
      <c r="A34" s="19" t="s">
        <v>44</v>
      </c>
      <c r="B34" s="19" t="s">
        <v>216</v>
      </c>
      <c r="C34" s="19" t="s">
        <v>217</v>
      </c>
      <c r="D34" s="19" t="s">
        <v>89</v>
      </c>
      <c r="E34" s="19" t="s">
        <v>90</v>
      </c>
      <c r="F34" s="19" t="s">
        <v>211</v>
      </c>
      <c r="G34" s="19" t="s">
        <v>143</v>
      </c>
      <c r="H34" s="20">
        <v>3500</v>
      </c>
      <c r="I34" s="20">
        <v>3500</v>
      </c>
      <c r="J34" s="20"/>
      <c r="K34" s="20"/>
      <c r="L34" s="20">
        <v>3500</v>
      </c>
      <c r="M34" s="20"/>
      <c r="N34" s="20"/>
      <c r="O34" s="20"/>
      <c r="P34" s="20"/>
      <c r="Q34" s="20"/>
      <c r="R34" s="20"/>
      <c r="S34" s="20"/>
      <c r="T34" s="20"/>
      <c r="U34" s="20"/>
      <c r="V34" s="20"/>
      <c r="W34" s="20"/>
    </row>
    <row r="35" ht="21" customHeight="1" spans="1:23">
      <c r="A35" s="19" t="s">
        <v>44</v>
      </c>
      <c r="B35" s="19" t="s">
        <v>216</v>
      </c>
      <c r="C35" s="19" t="s">
        <v>217</v>
      </c>
      <c r="D35" s="19" t="s">
        <v>89</v>
      </c>
      <c r="E35" s="19" t="s">
        <v>90</v>
      </c>
      <c r="F35" s="19" t="s">
        <v>211</v>
      </c>
      <c r="G35" s="19" t="s">
        <v>143</v>
      </c>
      <c r="H35" s="20">
        <v>7500</v>
      </c>
      <c r="I35" s="20">
        <v>7500</v>
      </c>
      <c r="J35" s="20"/>
      <c r="K35" s="20"/>
      <c r="L35" s="20">
        <v>7500</v>
      </c>
      <c r="M35" s="20"/>
      <c r="N35" s="20"/>
      <c r="O35" s="20"/>
      <c r="P35" s="20"/>
      <c r="Q35" s="20"/>
      <c r="R35" s="20"/>
      <c r="S35" s="20"/>
      <c r="T35" s="20"/>
      <c r="U35" s="20"/>
      <c r="V35" s="20"/>
      <c r="W35" s="20"/>
    </row>
    <row r="36" ht="21" customHeight="1" spans="1:23">
      <c r="A36" s="19" t="s">
        <v>44</v>
      </c>
      <c r="B36" s="19" t="s">
        <v>218</v>
      </c>
      <c r="C36" s="19" t="s">
        <v>219</v>
      </c>
      <c r="D36" s="19" t="s">
        <v>89</v>
      </c>
      <c r="E36" s="19" t="s">
        <v>90</v>
      </c>
      <c r="F36" s="19" t="s">
        <v>167</v>
      </c>
      <c r="G36" s="19" t="s">
        <v>168</v>
      </c>
      <c r="H36" s="20">
        <v>375000</v>
      </c>
      <c r="I36" s="20">
        <v>375000</v>
      </c>
      <c r="J36" s="20"/>
      <c r="K36" s="20"/>
      <c r="L36" s="20">
        <v>375000</v>
      </c>
      <c r="M36" s="20"/>
      <c r="N36" s="20"/>
      <c r="O36" s="20"/>
      <c r="P36" s="20"/>
      <c r="Q36" s="20"/>
      <c r="R36" s="20"/>
      <c r="S36" s="20"/>
      <c r="T36" s="20"/>
      <c r="U36" s="20"/>
      <c r="V36" s="20"/>
      <c r="W36" s="20"/>
    </row>
    <row r="37" ht="21" customHeight="1" spans="1:23">
      <c r="A37" s="19" t="s">
        <v>44</v>
      </c>
      <c r="B37" s="19" t="s">
        <v>220</v>
      </c>
      <c r="C37" s="19" t="s">
        <v>221</v>
      </c>
      <c r="D37" s="19" t="s">
        <v>67</v>
      </c>
      <c r="E37" s="19" t="s">
        <v>68</v>
      </c>
      <c r="F37" s="19" t="s">
        <v>222</v>
      </c>
      <c r="G37" s="19" t="s">
        <v>223</v>
      </c>
      <c r="H37" s="20">
        <v>7644</v>
      </c>
      <c r="I37" s="20">
        <v>7644</v>
      </c>
      <c r="J37" s="20"/>
      <c r="K37" s="20"/>
      <c r="L37" s="20">
        <v>7644</v>
      </c>
      <c r="M37" s="20"/>
      <c r="N37" s="20"/>
      <c r="O37" s="20"/>
      <c r="P37" s="20"/>
      <c r="Q37" s="20"/>
      <c r="R37" s="20"/>
      <c r="S37" s="20"/>
      <c r="T37" s="20"/>
      <c r="U37" s="20"/>
      <c r="V37" s="20"/>
      <c r="W37" s="20"/>
    </row>
    <row r="38" ht="21" customHeight="1" spans="1:23">
      <c r="A38" s="22" t="s">
        <v>115</v>
      </c>
      <c r="B38" s="23"/>
      <c r="C38" s="23"/>
      <c r="D38" s="23"/>
      <c r="E38" s="23"/>
      <c r="F38" s="23"/>
      <c r="G38" s="24"/>
      <c r="H38" s="20">
        <v>6634490.36</v>
      </c>
      <c r="I38" s="20">
        <v>6634490.36</v>
      </c>
      <c r="J38" s="20"/>
      <c r="K38" s="20"/>
      <c r="L38" s="20">
        <v>6634490.36</v>
      </c>
      <c r="M38" s="20"/>
      <c r="N38" s="20"/>
      <c r="O38" s="20"/>
      <c r="P38" s="20"/>
      <c r="Q38" s="20"/>
      <c r="R38" s="20"/>
      <c r="S38" s="20"/>
      <c r="T38" s="20"/>
      <c r="U38" s="20"/>
      <c r="V38" s="20"/>
      <c r="W38" s="20"/>
    </row>
  </sheetData>
  <mergeCells count="30">
    <mergeCell ref="A2:W2"/>
    <mergeCell ref="A3:G3"/>
    <mergeCell ref="H4:W4"/>
    <mergeCell ref="I5:M5"/>
    <mergeCell ref="N5:P5"/>
    <mergeCell ref="R5:W5"/>
    <mergeCell ref="A38:G3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9"/>
  <sheetViews>
    <sheetView showZeros="0" topLeftCell="A2" workbookViewId="0">
      <selection activeCell="A40" sqref="$A40:$XFD4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9"/>
      <c r="E1" s="1"/>
      <c r="F1" s="1"/>
      <c r="G1" s="1"/>
      <c r="H1" s="1"/>
      <c r="I1" s="2"/>
      <c r="J1" s="2"/>
      <c r="K1" s="2"/>
      <c r="L1" s="2"/>
      <c r="M1" s="2"/>
      <c r="N1" s="2"/>
      <c r="O1" s="2"/>
      <c r="P1" s="2"/>
      <c r="Q1" s="2"/>
      <c r="U1" s="119"/>
      <c r="W1" s="30" t="s">
        <v>224</v>
      </c>
    </row>
    <row r="2" ht="41.25" customHeight="1" spans="1:23">
      <c r="A2" s="4" t="str">
        <f>"2026"&amp;"年部门项目支出预算表"</f>
        <v>2026年部门项目支出预算表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
        <v>26</v>
      </c>
      <c r="B3" s="5"/>
      <c r="C3" s="5"/>
      <c r="D3" s="5"/>
      <c r="E3" s="5"/>
      <c r="F3" s="5"/>
      <c r="G3" s="5"/>
      <c r="H3" s="5"/>
      <c r="I3" s="127"/>
      <c r="J3" s="127"/>
      <c r="K3" s="127"/>
      <c r="L3" s="127"/>
      <c r="M3" s="127"/>
      <c r="N3" s="127"/>
      <c r="O3" s="127"/>
      <c r="P3" s="127"/>
      <c r="Q3" s="127"/>
      <c r="R3" s="47"/>
      <c r="S3" s="47"/>
      <c r="T3" s="47"/>
      <c r="U3" s="139"/>
      <c r="V3" s="47"/>
      <c r="W3" s="101" t="s">
        <v>137</v>
      </c>
    </row>
    <row r="4" ht="21.75" customHeight="1" spans="1:23">
      <c r="A4" s="120" t="s">
        <v>225</v>
      </c>
      <c r="B4" s="121" t="s">
        <v>146</v>
      </c>
      <c r="C4" s="120" t="s">
        <v>147</v>
      </c>
      <c r="D4" s="120" t="s">
        <v>226</v>
      </c>
      <c r="E4" s="121" t="s">
        <v>148</v>
      </c>
      <c r="F4" s="121" t="s">
        <v>149</v>
      </c>
      <c r="G4" s="121" t="s">
        <v>227</v>
      </c>
      <c r="H4" s="121" t="s">
        <v>228</v>
      </c>
      <c r="I4" s="128" t="s">
        <v>29</v>
      </c>
      <c r="J4" s="129" t="s">
        <v>229</v>
      </c>
      <c r="K4" s="130"/>
      <c r="L4" s="130"/>
      <c r="M4" s="131"/>
      <c r="N4" s="129" t="s">
        <v>153</v>
      </c>
      <c r="O4" s="130"/>
      <c r="P4" s="131"/>
      <c r="Q4" s="121" t="s">
        <v>35</v>
      </c>
      <c r="R4" s="129" t="s">
        <v>51</v>
      </c>
      <c r="S4" s="130"/>
      <c r="T4" s="130"/>
      <c r="U4" s="130"/>
      <c r="V4" s="130"/>
      <c r="W4" s="131"/>
    </row>
    <row r="5" ht="21.75" customHeight="1" spans="1:23">
      <c r="A5" s="122"/>
      <c r="B5" s="123"/>
      <c r="C5" s="122"/>
      <c r="D5" s="122"/>
      <c r="E5" s="123"/>
      <c r="F5" s="123"/>
      <c r="G5" s="123"/>
      <c r="H5" s="123"/>
      <c r="I5" s="132"/>
      <c r="J5" s="133" t="s">
        <v>32</v>
      </c>
      <c r="K5" s="134"/>
      <c r="L5" s="121" t="s">
        <v>33</v>
      </c>
      <c r="M5" s="121" t="s">
        <v>34</v>
      </c>
      <c r="N5" s="121" t="s">
        <v>32</v>
      </c>
      <c r="O5" s="121" t="s">
        <v>33</v>
      </c>
      <c r="P5" s="121" t="s">
        <v>34</v>
      </c>
      <c r="Q5" s="123"/>
      <c r="R5" s="121" t="s">
        <v>31</v>
      </c>
      <c r="S5" s="120" t="s">
        <v>38</v>
      </c>
      <c r="T5" s="120" t="s">
        <v>159</v>
      </c>
      <c r="U5" s="120" t="s">
        <v>40</v>
      </c>
      <c r="V5" s="120" t="s">
        <v>41</v>
      </c>
      <c r="W5" s="120" t="s">
        <v>42</v>
      </c>
    </row>
    <row r="6" ht="21" customHeight="1" spans="1:23">
      <c r="A6" s="122"/>
      <c r="B6" s="123"/>
      <c r="C6" s="122"/>
      <c r="D6" s="122"/>
      <c r="E6" s="123"/>
      <c r="F6" s="123"/>
      <c r="G6" s="123"/>
      <c r="H6" s="123"/>
      <c r="I6" s="132"/>
      <c r="J6" s="135" t="s">
        <v>31</v>
      </c>
      <c r="K6" s="136"/>
      <c r="L6" s="123"/>
      <c r="M6" s="123"/>
      <c r="N6" s="123"/>
      <c r="O6" s="123"/>
      <c r="P6" s="123"/>
      <c r="Q6" s="123"/>
      <c r="R6" s="123"/>
      <c r="S6" s="122"/>
      <c r="T6" s="122"/>
      <c r="U6" s="122"/>
      <c r="V6" s="122"/>
      <c r="W6" s="122"/>
    </row>
    <row r="7" ht="39.75" customHeight="1" spans="1:23">
      <c r="A7" s="124"/>
      <c r="B7" s="125"/>
      <c r="C7" s="124"/>
      <c r="D7" s="124"/>
      <c r="E7" s="125"/>
      <c r="F7" s="125"/>
      <c r="G7" s="125"/>
      <c r="H7" s="125"/>
      <c r="I7" s="137"/>
      <c r="J7" s="138" t="s">
        <v>31</v>
      </c>
      <c r="K7" s="138" t="s">
        <v>230</v>
      </c>
      <c r="L7" s="125"/>
      <c r="M7" s="125"/>
      <c r="N7" s="125"/>
      <c r="O7" s="125"/>
      <c r="P7" s="125"/>
      <c r="Q7" s="125"/>
      <c r="R7" s="125"/>
      <c r="S7" s="124"/>
      <c r="T7" s="124"/>
      <c r="U7" s="124"/>
      <c r="V7" s="124"/>
      <c r="W7" s="124"/>
    </row>
    <row r="8" ht="19.5" customHeight="1" spans="1:23">
      <c r="A8" s="126">
        <v>1</v>
      </c>
      <c r="B8" s="126">
        <v>2</v>
      </c>
      <c r="C8" s="126">
        <v>3</v>
      </c>
      <c r="D8" s="126">
        <v>4</v>
      </c>
      <c r="E8" s="126">
        <v>5</v>
      </c>
      <c r="F8" s="126">
        <v>6</v>
      </c>
      <c r="G8" s="126">
        <v>7</v>
      </c>
      <c r="H8" s="126">
        <v>8</v>
      </c>
      <c r="I8" s="126">
        <v>9</v>
      </c>
      <c r="J8" s="126">
        <v>10</v>
      </c>
      <c r="K8" s="126">
        <v>11</v>
      </c>
      <c r="L8" s="126">
        <v>12</v>
      </c>
      <c r="M8" s="126">
        <v>13</v>
      </c>
      <c r="N8" s="126">
        <v>14</v>
      </c>
      <c r="O8" s="126">
        <v>15</v>
      </c>
      <c r="P8" s="126">
        <v>16</v>
      </c>
      <c r="Q8" s="126">
        <v>17</v>
      </c>
      <c r="R8" s="126">
        <v>18</v>
      </c>
      <c r="S8" s="126">
        <v>19</v>
      </c>
      <c r="T8" s="126">
        <v>20</v>
      </c>
      <c r="U8" s="126">
        <v>21</v>
      </c>
      <c r="V8" s="126">
        <v>22</v>
      </c>
      <c r="W8" s="126">
        <v>23</v>
      </c>
    </row>
    <row r="9" ht="21.75" customHeight="1" spans="1:23">
      <c r="A9" s="19"/>
      <c r="B9" s="19"/>
      <c r="C9" s="19" t="s">
        <v>231</v>
      </c>
      <c r="D9" s="19"/>
      <c r="E9" s="19"/>
      <c r="F9" s="19"/>
      <c r="G9" s="19"/>
      <c r="H9" s="19"/>
      <c r="I9" s="20">
        <v>175442.25</v>
      </c>
      <c r="J9" s="20"/>
      <c r="K9" s="20"/>
      <c r="L9" s="20"/>
      <c r="M9" s="20"/>
      <c r="N9" s="20"/>
      <c r="O9" s="20">
        <v>175442.25</v>
      </c>
      <c r="P9" s="20"/>
      <c r="Q9" s="20"/>
      <c r="R9" s="20"/>
      <c r="S9" s="20"/>
      <c r="T9" s="20"/>
      <c r="U9" s="20"/>
      <c r="V9" s="20"/>
      <c r="W9" s="20"/>
    </row>
    <row r="10" ht="21.75" customHeight="1" spans="1:23">
      <c r="A10" s="19" t="s">
        <v>232</v>
      </c>
      <c r="B10" s="19" t="s">
        <v>233</v>
      </c>
      <c r="C10" s="19" t="s">
        <v>231</v>
      </c>
      <c r="D10" s="19" t="s">
        <v>44</v>
      </c>
      <c r="E10" s="19" t="s">
        <v>83</v>
      </c>
      <c r="F10" s="19" t="s">
        <v>84</v>
      </c>
      <c r="G10" s="19" t="s">
        <v>206</v>
      </c>
      <c r="H10" s="19" t="s">
        <v>207</v>
      </c>
      <c r="I10" s="20">
        <v>175442.25</v>
      </c>
      <c r="J10" s="20"/>
      <c r="K10" s="20"/>
      <c r="L10" s="20"/>
      <c r="M10" s="20"/>
      <c r="N10" s="20"/>
      <c r="O10" s="20">
        <v>175442.25</v>
      </c>
      <c r="P10" s="20"/>
      <c r="Q10" s="20"/>
      <c r="R10" s="20"/>
      <c r="S10" s="20"/>
      <c r="T10" s="20"/>
      <c r="U10" s="20"/>
      <c r="V10" s="20"/>
      <c r="W10" s="20"/>
    </row>
    <row r="11" ht="22.5" spans="1:23">
      <c r="A11" s="19"/>
      <c r="B11" s="19"/>
      <c r="C11" s="19" t="s">
        <v>234</v>
      </c>
      <c r="D11" s="19"/>
      <c r="E11" s="19"/>
      <c r="F11" s="19"/>
      <c r="G11" s="19"/>
      <c r="H11" s="19"/>
      <c r="I11" s="20">
        <v>1071606.13</v>
      </c>
      <c r="J11" s="20"/>
      <c r="K11" s="20"/>
      <c r="L11" s="20"/>
      <c r="M11" s="20"/>
      <c r="N11" s="20"/>
      <c r="O11" s="20">
        <v>1071606.13</v>
      </c>
      <c r="P11" s="20"/>
      <c r="Q11" s="20"/>
      <c r="R11" s="20"/>
      <c r="S11" s="20"/>
      <c r="T11" s="20"/>
      <c r="U11" s="20"/>
      <c r="V11" s="20"/>
      <c r="W11" s="20"/>
    </row>
    <row r="12" ht="22.5" spans="1:23">
      <c r="A12" s="19" t="s">
        <v>235</v>
      </c>
      <c r="B12" s="19" t="s">
        <v>236</v>
      </c>
      <c r="C12" s="19" t="s">
        <v>234</v>
      </c>
      <c r="D12" s="19" t="s">
        <v>44</v>
      </c>
      <c r="E12" s="19" t="s">
        <v>83</v>
      </c>
      <c r="F12" s="19" t="s">
        <v>84</v>
      </c>
      <c r="G12" s="19" t="s">
        <v>237</v>
      </c>
      <c r="H12" s="19" t="s">
        <v>238</v>
      </c>
      <c r="I12" s="20">
        <v>1071606.13</v>
      </c>
      <c r="J12" s="20"/>
      <c r="K12" s="20"/>
      <c r="L12" s="20"/>
      <c r="M12" s="20"/>
      <c r="N12" s="20"/>
      <c r="O12" s="20">
        <v>1071606.13</v>
      </c>
      <c r="P12" s="20"/>
      <c r="Q12" s="20"/>
      <c r="R12" s="20"/>
      <c r="S12" s="20"/>
      <c r="T12" s="20"/>
      <c r="U12" s="20"/>
      <c r="V12" s="20"/>
      <c r="W12" s="20"/>
    </row>
    <row r="13" ht="22.5" spans="1:23">
      <c r="A13" s="19"/>
      <c r="B13" s="19"/>
      <c r="C13" s="19" t="s">
        <v>239</v>
      </c>
      <c r="D13" s="19"/>
      <c r="E13" s="19"/>
      <c r="F13" s="19"/>
      <c r="G13" s="19"/>
      <c r="H13" s="19"/>
      <c r="I13" s="20">
        <v>425385.93</v>
      </c>
      <c r="J13" s="20"/>
      <c r="K13" s="20"/>
      <c r="L13" s="20"/>
      <c r="M13" s="20"/>
      <c r="N13" s="20"/>
      <c r="O13" s="20">
        <v>425385.93</v>
      </c>
      <c r="P13" s="20"/>
      <c r="Q13" s="20"/>
      <c r="R13" s="20"/>
      <c r="S13" s="20"/>
      <c r="T13" s="20"/>
      <c r="U13" s="20"/>
      <c r="V13" s="20"/>
      <c r="W13" s="20"/>
    </row>
    <row r="14" ht="22.5" spans="1:23">
      <c r="A14" s="19" t="s">
        <v>240</v>
      </c>
      <c r="B14" s="19" t="s">
        <v>241</v>
      </c>
      <c r="C14" s="19" t="s">
        <v>239</v>
      </c>
      <c r="D14" s="19" t="s">
        <v>44</v>
      </c>
      <c r="E14" s="19" t="s">
        <v>83</v>
      </c>
      <c r="F14" s="19" t="s">
        <v>84</v>
      </c>
      <c r="G14" s="19" t="s">
        <v>237</v>
      </c>
      <c r="H14" s="19" t="s">
        <v>238</v>
      </c>
      <c r="I14" s="20">
        <v>425385.93</v>
      </c>
      <c r="J14" s="20"/>
      <c r="K14" s="20"/>
      <c r="L14" s="20"/>
      <c r="M14" s="20"/>
      <c r="N14" s="20"/>
      <c r="O14" s="20">
        <v>425385.93</v>
      </c>
      <c r="P14" s="20"/>
      <c r="Q14" s="20"/>
      <c r="R14" s="20"/>
      <c r="S14" s="20"/>
      <c r="T14" s="20"/>
      <c r="U14" s="20"/>
      <c r="V14" s="20"/>
      <c r="W14" s="20"/>
    </row>
    <row r="15" ht="21.75" customHeight="1" spans="1:23">
      <c r="A15" s="19"/>
      <c r="B15" s="19"/>
      <c r="C15" s="19" t="s">
        <v>242</v>
      </c>
      <c r="D15" s="19"/>
      <c r="E15" s="19"/>
      <c r="F15" s="19"/>
      <c r="G15" s="19"/>
      <c r="H15" s="19"/>
      <c r="I15" s="20">
        <v>100012.88</v>
      </c>
      <c r="J15" s="20"/>
      <c r="K15" s="20"/>
      <c r="L15" s="20"/>
      <c r="M15" s="20"/>
      <c r="N15" s="20"/>
      <c r="O15" s="20"/>
      <c r="P15" s="20"/>
      <c r="Q15" s="20"/>
      <c r="R15" s="20">
        <v>100012.88</v>
      </c>
      <c r="S15" s="20"/>
      <c r="T15" s="20"/>
      <c r="U15" s="20"/>
      <c r="V15" s="20"/>
      <c r="W15" s="20">
        <v>100012.88</v>
      </c>
    </row>
    <row r="16" ht="22.5" spans="1:23">
      <c r="A16" s="19" t="s">
        <v>235</v>
      </c>
      <c r="B16" s="19" t="s">
        <v>243</v>
      </c>
      <c r="C16" s="19" t="s">
        <v>242</v>
      </c>
      <c r="D16" s="19" t="s">
        <v>44</v>
      </c>
      <c r="E16" s="19" t="s">
        <v>103</v>
      </c>
      <c r="F16" s="19" t="s">
        <v>104</v>
      </c>
      <c r="G16" s="19" t="s">
        <v>194</v>
      </c>
      <c r="H16" s="19" t="s">
        <v>195</v>
      </c>
      <c r="I16" s="20">
        <v>20012.88</v>
      </c>
      <c r="J16" s="20"/>
      <c r="K16" s="20"/>
      <c r="L16" s="20"/>
      <c r="M16" s="20"/>
      <c r="N16" s="20"/>
      <c r="O16" s="20"/>
      <c r="P16" s="20"/>
      <c r="Q16" s="20"/>
      <c r="R16" s="20">
        <v>20012.88</v>
      </c>
      <c r="S16" s="20"/>
      <c r="T16" s="20"/>
      <c r="U16" s="20"/>
      <c r="V16" s="20"/>
      <c r="W16" s="20">
        <v>20012.88</v>
      </c>
    </row>
    <row r="17" ht="22.5" spans="1:23">
      <c r="A17" s="19" t="s">
        <v>235</v>
      </c>
      <c r="B17" s="19" t="s">
        <v>243</v>
      </c>
      <c r="C17" s="19" t="s">
        <v>242</v>
      </c>
      <c r="D17" s="19" t="s">
        <v>44</v>
      </c>
      <c r="E17" s="19" t="s">
        <v>103</v>
      </c>
      <c r="F17" s="19" t="s">
        <v>104</v>
      </c>
      <c r="G17" s="19" t="s">
        <v>244</v>
      </c>
      <c r="H17" s="19" t="s">
        <v>245</v>
      </c>
      <c r="I17" s="20">
        <v>80000</v>
      </c>
      <c r="J17" s="20"/>
      <c r="K17" s="20"/>
      <c r="L17" s="20"/>
      <c r="M17" s="20"/>
      <c r="N17" s="20"/>
      <c r="O17" s="20"/>
      <c r="P17" s="20"/>
      <c r="Q17" s="20"/>
      <c r="R17" s="20">
        <v>80000</v>
      </c>
      <c r="S17" s="20"/>
      <c r="T17" s="20"/>
      <c r="U17" s="20"/>
      <c r="V17" s="20"/>
      <c r="W17" s="20">
        <v>80000</v>
      </c>
    </row>
    <row r="18" ht="21.75" customHeight="1" spans="1:23">
      <c r="A18" s="19"/>
      <c r="B18" s="19"/>
      <c r="C18" s="19" t="s">
        <v>246</v>
      </c>
      <c r="D18" s="19"/>
      <c r="E18" s="19"/>
      <c r="F18" s="19"/>
      <c r="G18" s="19"/>
      <c r="H18" s="19"/>
      <c r="I18" s="20">
        <v>2169566.66</v>
      </c>
      <c r="J18" s="20">
        <v>2169566.66</v>
      </c>
      <c r="K18" s="20">
        <v>2169566.66</v>
      </c>
      <c r="L18" s="20"/>
      <c r="M18" s="20"/>
      <c r="N18" s="20"/>
      <c r="O18" s="20"/>
      <c r="P18" s="20"/>
      <c r="Q18" s="20"/>
      <c r="R18" s="20"/>
      <c r="S18" s="20"/>
      <c r="T18" s="20"/>
      <c r="U18" s="20"/>
      <c r="V18" s="20"/>
      <c r="W18" s="20"/>
    </row>
    <row r="19" ht="21.75" customHeight="1" spans="1:23">
      <c r="A19" s="19" t="s">
        <v>235</v>
      </c>
      <c r="B19" s="19" t="s">
        <v>247</v>
      </c>
      <c r="C19" s="19" t="s">
        <v>246</v>
      </c>
      <c r="D19" s="19" t="s">
        <v>44</v>
      </c>
      <c r="E19" s="19" t="s">
        <v>107</v>
      </c>
      <c r="F19" s="19" t="s">
        <v>108</v>
      </c>
      <c r="G19" s="19" t="s">
        <v>248</v>
      </c>
      <c r="H19" s="19" t="s">
        <v>249</v>
      </c>
      <c r="I19" s="20">
        <v>2169566.66</v>
      </c>
      <c r="J19" s="20">
        <v>2169566.66</v>
      </c>
      <c r="K19" s="20">
        <v>2169566.66</v>
      </c>
      <c r="L19" s="20"/>
      <c r="M19" s="20"/>
      <c r="N19" s="20"/>
      <c r="O19" s="20"/>
      <c r="P19" s="20"/>
      <c r="Q19" s="20"/>
      <c r="R19" s="20"/>
      <c r="S19" s="20"/>
      <c r="T19" s="20"/>
      <c r="U19" s="20"/>
      <c r="V19" s="20"/>
      <c r="W19" s="20"/>
    </row>
    <row r="20" ht="21.75" customHeight="1" spans="1:23">
      <c r="A20" s="19"/>
      <c r="B20" s="19"/>
      <c r="C20" s="19" t="s">
        <v>250</v>
      </c>
      <c r="D20" s="19"/>
      <c r="E20" s="19"/>
      <c r="F20" s="19"/>
      <c r="G20" s="19"/>
      <c r="H20" s="19"/>
      <c r="I20" s="20">
        <v>5000</v>
      </c>
      <c r="J20" s="20"/>
      <c r="K20" s="20"/>
      <c r="L20" s="20"/>
      <c r="M20" s="20"/>
      <c r="N20" s="20"/>
      <c r="O20" s="20"/>
      <c r="P20" s="20"/>
      <c r="Q20" s="20"/>
      <c r="R20" s="20">
        <v>5000</v>
      </c>
      <c r="S20" s="20"/>
      <c r="T20" s="20"/>
      <c r="U20" s="20"/>
      <c r="V20" s="20"/>
      <c r="W20" s="20">
        <v>5000</v>
      </c>
    </row>
    <row r="21" ht="21.75" customHeight="1" spans="1:23">
      <c r="A21" s="19" t="s">
        <v>232</v>
      </c>
      <c r="B21" s="19" t="s">
        <v>251</v>
      </c>
      <c r="C21" s="19" t="s">
        <v>250</v>
      </c>
      <c r="D21" s="19" t="s">
        <v>44</v>
      </c>
      <c r="E21" s="19" t="s">
        <v>97</v>
      </c>
      <c r="F21" s="19" t="s">
        <v>98</v>
      </c>
      <c r="G21" s="19" t="s">
        <v>194</v>
      </c>
      <c r="H21" s="19" t="s">
        <v>195</v>
      </c>
      <c r="I21" s="20">
        <v>5000</v>
      </c>
      <c r="J21" s="20"/>
      <c r="K21" s="20"/>
      <c r="L21" s="20"/>
      <c r="M21" s="20"/>
      <c r="N21" s="20"/>
      <c r="O21" s="20"/>
      <c r="P21" s="20"/>
      <c r="Q21" s="20"/>
      <c r="R21" s="20">
        <v>5000</v>
      </c>
      <c r="S21" s="20"/>
      <c r="T21" s="20"/>
      <c r="U21" s="20"/>
      <c r="V21" s="20"/>
      <c r="W21" s="20">
        <v>5000</v>
      </c>
    </row>
    <row r="22" ht="21.75" customHeight="1" spans="1:23">
      <c r="A22" s="19"/>
      <c r="B22" s="19"/>
      <c r="C22" s="19" t="s">
        <v>252</v>
      </c>
      <c r="D22" s="19"/>
      <c r="E22" s="19"/>
      <c r="F22" s="19"/>
      <c r="G22" s="19"/>
      <c r="H22" s="19"/>
      <c r="I22" s="20">
        <v>1239.21</v>
      </c>
      <c r="J22" s="20"/>
      <c r="K22" s="20"/>
      <c r="L22" s="20"/>
      <c r="M22" s="20"/>
      <c r="N22" s="20">
        <v>1239.21</v>
      </c>
      <c r="O22" s="20"/>
      <c r="P22" s="20"/>
      <c r="Q22" s="20"/>
      <c r="R22" s="20"/>
      <c r="S22" s="20"/>
      <c r="T22" s="20"/>
      <c r="U22" s="20"/>
      <c r="V22" s="20"/>
      <c r="W22" s="20"/>
    </row>
    <row r="23" ht="21.75" customHeight="1" spans="1:23">
      <c r="A23" s="19" t="s">
        <v>240</v>
      </c>
      <c r="B23" s="19" t="s">
        <v>253</v>
      </c>
      <c r="C23" s="19" t="s">
        <v>252</v>
      </c>
      <c r="D23" s="19" t="s">
        <v>44</v>
      </c>
      <c r="E23" s="19" t="s">
        <v>93</v>
      </c>
      <c r="F23" s="19" t="s">
        <v>94</v>
      </c>
      <c r="G23" s="19" t="s">
        <v>254</v>
      </c>
      <c r="H23" s="19" t="s">
        <v>255</v>
      </c>
      <c r="I23" s="20">
        <v>1239.21</v>
      </c>
      <c r="J23" s="20"/>
      <c r="K23" s="20"/>
      <c r="L23" s="20"/>
      <c r="M23" s="20"/>
      <c r="N23" s="20">
        <v>1239.21</v>
      </c>
      <c r="O23" s="20"/>
      <c r="P23" s="20"/>
      <c r="Q23" s="20"/>
      <c r="R23" s="20"/>
      <c r="S23" s="20"/>
      <c r="T23" s="20"/>
      <c r="U23" s="20"/>
      <c r="V23" s="20"/>
      <c r="W23" s="20"/>
    </row>
    <row r="24" ht="21.75" customHeight="1" spans="1:23">
      <c r="A24" s="19"/>
      <c r="B24" s="19"/>
      <c r="C24" s="19" t="s">
        <v>256</v>
      </c>
      <c r="D24" s="19"/>
      <c r="E24" s="19"/>
      <c r="F24" s="19"/>
      <c r="G24" s="19"/>
      <c r="H24" s="19"/>
      <c r="I24" s="20">
        <v>297920</v>
      </c>
      <c r="J24" s="20"/>
      <c r="K24" s="20"/>
      <c r="L24" s="20"/>
      <c r="M24" s="20"/>
      <c r="N24" s="20">
        <v>297920</v>
      </c>
      <c r="O24" s="20"/>
      <c r="P24" s="20"/>
      <c r="Q24" s="20"/>
      <c r="R24" s="20"/>
      <c r="S24" s="20"/>
      <c r="T24" s="20"/>
      <c r="U24" s="20"/>
      <c r="V24" s="20"/>
      <c r="W24" s="20"/>
    </row>
    <row r="25" ht="21.75" customHeight="1" spans="1:23">
      <c r="A25" s="19" t="s">
        <v>232</v>
      </c>
      <c r="B25" s="19" t="s">
        <v>257</v>
      </c>
      <c r="C25" s="19" t="s">
        <v>256</v>
      </c>
      <c r="D25" s="19" t="s">
        <v>44</v>
      </c>
      <c r="E25" s="19" t="s">
        <v>95</v>
      </c>
      <c r="F25" s="19" t="s">
        <v>96</v>
      </c>
      <c r="G25" s="19" t="s">
        <v>237</v>
      </c>
      <c r="H25" s="19" t="s">
        <v>238</v>
      </c>
      <c r="I25" s="20">
        <v>297920</v>
      </c>
      <c r="J25" s="20"/>
      <c r="K25" s="20"/>
      <c r="L25" s="20"/>
      <c r="M25" s="20"/>
      <c r="N25" s="20">
        <v>297920</v>
      </c>
      <c r="O25" s="20"/>
      <c r="P25" s="20"/>
      <c r="Q25" s="20"/>
      <c r="R25" s="20"/>
      <c r="S25" s="20"/>
      <c r="T25" s="20"/>
      <c r="U25" s="20"/>
      <c r="V25" s="20"/>
      <c r="W25" s="20"/>
    </row>
    <row r="26" ht="21.75" customHeight="1" spans="1:23">
      <c r="A26" s="19"/>
      <c r="B26" s="19"/>
      <c r="C26" s="19" t="s">
        <v>258</v>
      </c>
      <c r="D26" s="19"/>
      <c r="E26" s="19"/>
      <c r="F26" s="19"/>
      <c r="G26" s="19"/>
      <c r="H26" s="19"/>
      <c r="I26" s="20">
        <v>720000</v>
      </c>
      <c r="J26" s="20"/>
      <c r="K26" s="20"/>
      <c r="L26" s="20"/>
      <c r="M26" s="20"/>
      <c r="N26" s="20">
        <v>720000</v>
      </c>
      <c r="O26" s="20"/>
      <c r="P26" s="20"/>
      <c r="Q26" s="20"/>
      <c r="R26" s="20"/>
      <c r="S26" s="20"/>
      <c r="T26" s="20"/>
      <c r="U26" s="20"/>
      <c r="V26" s="20"/>
      <c r="W26" s="20"/>
    </row>
    <row r="27" ht="21.75" customHeight="1" spans="1:23">
      <c r="A27" s="19" t="s">
        <v>240</v>
      </c>
      <c r="B27" s="19" t="s">
        <v>259</v>
      </c>
      <c r="C27" s="19" t="s">
        <v>258</v>
      </c>
      <c r="D27" s="19" t="s">
        <v>44</v>
      </c>
      <c r="E27" s="19" t="s">
        <v>95</v>
      </c>
      <c r="F27" s="19" t="s">
        <v>96</v>
      </c>
      <c r="G27" s="19" t="s">
        <v>237</v>
      </c>
      <c r="H27" s="19" t="s">
        <v>238</v>
      </c>
      <c r="I27" s="20">
        <v>720000</v>
      </c>
      <c r="J27" s="20"/>
      <c r="K27" s="20"/>
      <c r="L27" s="20"/>
      <c r="M27" s="20"/>
      <c r="N27" s="20">
        <v>720000</v>
      </c>
      <c r="O27" s="20"/>
      <c r="P27" s="20"/>
      <c r="Q27" s="20"/>
      <c r="R27" s="20"/>
      <c r="S27" s="20"/>
      <c r="T27" s="20"/>
      <c r="U27" s="20"/>
      <c r="V27" s="20"/>
      <c r="W27" s="20"/>
    </row>
    <row r="28" ht="21.75" customHeight="1" spans="1:23">
      <c r="A28" s="19"/>
      <c r="B28" s="19"/>
      <c r="C28" s="19" t="s">
        <v>260</v>
      </c>
      <c r="D28" s="19"/>
      <c r="E28" s="19"/>
      <c r="F28" s="19"/>
      <c r="G28" s="19"/>
      <c r="H28" s="19"/>
      <c r="I28" s="20">
        <v>4710000</v>
      </c>
      <c r="J28" s="20"/>
      <c r="K28" s="20"/>
      <c r="L28" s="20"/>
      <c r="M28" s="20"/>
      <c r="N28" s="20">
        <v>4710000</v>
      </c>
      <c r="O28" s="20"/>
      <c r="P28" s="20"/>
      <c r="Q28" s="20"/>
      <c r="R28" s="20"/>
      <c r="S28" s="20"/>
      <c r="T28" s="20"/>
      <c r="U28" s="20"/>
      <c r="V28" s="20"/>
      <c r="W28" s="20"/>
    </row>
    <row r="29" ht="21.75" customHeight="1" spans="1:23">
      <c r="A29" s="19" t="s">
        <v>232</v>
      </c>
      <c r="B29" s="19" t="s">
        <v>261</v>
      </c>
      <c r="C29" s="19" t="s">
        <v>260</v>
      </c>
      <c r="D29" s="19" t="s">
        <v>44</v>
      </c>
      <c r="E29" s="19" t="s">
        <v>95</v>
      </c>
      <c r="F29" s="19" t="s">
        <v>96</v>
      </c>
      <c r="G29" s="19" t="s">
        <v>237</v>
      </c>
      <c r="H29" s="19" t="s">
        <v>238</v>
      </c>
      <c r="I29" s="20">
        <v>1390000</v>
      </c>
      <c r="J29" s="20"/>
      <c r="K29" s="20"/>
      <c r="L29" s="20"/>
      <c r="M29" s="20"/>
      <c r="N29" s="20">
        <v>1390000</v>
      </c>
      <c r="O29" s="20"/>
      <c r="P29" s="20"/>
      <c r="Q29" s="20"/>
      <c r="R29" s="20"/>
      <c r="S29" s="20"/>
      <c r="T29" s="20"/>
      <c r="U29" s="20"/>
      <c r="V29" s="20"/>
      <c r="W29" s="20"/>
    </row>
    <row r="30" ht="21.75" customHeight="1" spans="1:23">
      <c r="A30" s="19" t="s">
        <v>232</v>
      </c>
      <c r="B30" s="19" t="s">
        <v>261</v>
      </c>
      <c r="C30" s="19" t="s">
        <v>260</v>
      </c>
      <c r="D30" s="19" t="s">
        <v>44</v>
      </c>
      <c r="E30" s="19" t="s">
        <v>95</v>
      </c>
      <c r="F30" s="19" t="s">
        <v>96</v>
      </c>
      <c r="G30" s="19" t="s">
        <v>237</v>
      </c>
      <c r="H30" s="19" t="s">
        <v>238</v>
      </c>
      <c r="I30" s="20">
        <v>3320000</v>
      </c>
      <c r="J30" s="20"/>
      <c r="K30" s="20"/>
      <c r="L30" s="20"/>
      <c r="M30" s="20"/>
      <c r="N30" s="20">
        <v>3320000</v>
      </c>
      <c r="O30" s="20"/>
      <c r="P30" s="20"/>
      <c r="Q30" s="20"/>
      <c r="R30" s="20"/>
      <c r="S30" s="20"/>
      <c r="T30" s="20"/>
      <c r="U30" s="20"/>
      <c r="V30" s="20"/>
      <c r="W30" s="20"/>
    </row>
    <row r="31" ht="21.75" customHeight="1" spans="1:23">
      <c r="A31" s="19"/>
      <c r="B31" s="19"/>
      <c r="C31" s="19" t="s">
        <v>262</v>
      </c>
      <c r="D31" s="19"/>
      <c r="E31" s="19"/>
      <c r="F31" s="19"/>
      <c r="G31" s="19"/>
      <c r="H31" s="19"/>
      <c r="I31" s="20">
        <v>165000</v>
      </c>
      <c r="J31" s="20"/>
      <c r="K31" s="20"/>
      <c r="L31" s="20"/>
      <c r="M31" s="20"/>
      <c r="N31" s="20">
        <v>165000</v>
      </c>
      <c r="O31" s="20"/>
      <c r="P31" s="20"/>
      <c r="Q31" s="20"/>
      <c r="R31" s="20"/>
      <c r="S31" s="20"/>
      <c r="T31" s="20"/>
      <c r="U31" s="20"/>
      <c r="V31" s="20"/>
      <c r="W31" s="20"/>
    </row>
    <row r="32" ht="21.75" customHeight="1" spans="1:23">
      <c r="A32" s="19" t="s">
        <v>232</v>
      </c>
      <c r="B32" s="19" t="s">
        <v>263</v>
      </c>
      <c r="C32" s="19" t="s">
        <v>262</v>
      </c>
      <c r="D32" s="19" t="s">
        <v>44</v>
      </c>
      <c r="E32" s="19" t="s">
        <v>95</v>
      </c>
      <c r="F32" s="19" t="s">
        <v>96</v>
      </c>
      <c r="G32" s="19" t="s">
        <v>237</v>
      </c>
      <c r="H32" s="19" t="s">
        <v>238</v>
      </c>
      <c r="I32" s="20">
        <v>165000</v>
      </c>
      <c r="J32" s="20"/>
      <c r="K32" s="20"/>
      <c r="L32" s="20"/>
      <c r="M32" s="20"/>
      <c r="N32" s="20">
        <v>165000</v>
      </c>
      <c r="O32" s="20"/>
      <c r="P32" s="20"/>
      <c r="Q32" s="20"/>
      <c r="R32" s="20"/>
      <c r="S32" s="20"/>
      <c r="T32" s="20"/>
      <c r="U32" s="20"/>
      <c r="V32" s="20"/>
      <c r="W32" s="20"/>
    </row>
    <row r="33" ht="21.75" customHeight="1" spans="1:23">
      <c r="A33" s="19"/>
      <c r="B33" s="19"/>
      <c r="C33" s="19" t="s">
        <v>264</v>
      </c>
      <c r="D33" s="19"/>
      <c r="E33" s="19"/>
      <c r="F33" s="19"/>
      <c r="G33" s="19"/>
      <c r="H33" s="19"/>
      <c r="I33" s="20">
        <v>2035000</v>
      </c>
      <c r="J33" s="20"/>
      <c r="K33" s="20"/>
      <c r="L33" s="20"/>
      <c r="M33" s="20"/>
      <c r="N33" s="20"/>
      <c r="O33" s="20">
        <v>2035000</v>
      </c>
      <c r="P33" s="20"/>
      <c r="Q33" s="20"/>
      <c r="R33" s="20"/>
      <c r="S33" s="20"/>
      <c r="T33" s="20"/>
      <c r="U33" s="20"/>
      <c r="V33" s="20"/>
      <c r="W33" s="20"/>
    </row>
    <row r="34" ht="21.75" customHeight="1" spans="1:23">
      <c r="A34" s="19" t="s">
        <v>232</v>
      </c>
      <c r="B34" s="19" t="s">
        <v>265</v>
      </c>
      <c r="C34" s="19" t="s">
        <v>264</v>
      </c>
      <c r="D34" s="19" t="s">
        <v>44</v>
      </c>
      <c r="E34" s="19" t="s">
        <v>83</v>
      </c>
      <c r="F34" s="19" t="s">
        <v>84</v>
      </c>
      <c r="G34" s="19" t="s">
        <v>237</v>
      </c>
      <c r="H34" s="19" t="s">
        <v>238</v>
      </c>
      <c r="I34" s="20">
        <v>2035000</v>
      </c>
      <c r="J34" s="20"/>
      <c r="K34" s="20"/>
      <c r="L34" s="20"/>
      <c r="M34" s="20"/>
      <c r="N34" s="20"/>
      <c r="O34" s="20">
        <v>2035000</v>
      </c>
      <c r="P34" s="20"/>
      <c r="Q34" s="20"/>
      <c r="R34" s="20"/>
      <c r="S34" s="20"/>
      <c r="T34" s="20"/>
      <c r="U34" s="20"/>
      <c r="V34" s="20"/>
      <c r="W34" s="20"/>
    </row>
    <row r="35" ht="21.75" customHeight="1" spans="1:23">
      <c r="A35" s="19"/>
      <c r="B35" s="19"/>
      <c r="C35" s="19" t="s">
        <v>266</v>
      </c>
      <c r="D35" s="19"/>
      <c r="E35" s="19"/>
      <c r="F35" s="19"/>
      <c r="G35" s="19"/>
      <c r="H35" s="19"/>
      <c r="I35" s="20">
        <v>1875360</v>
      </c>
      <c r="J35" s="20">
        <v>1875360</v>
      </c>
      <c r="K35" s="20"/>
      <c r="L35" s="20"/>
      <c r="M35" s="20"/>
      <c r="N35" s="20"/>
      <c r="O35" s="20"/>
      <c r="P35" s="20"/>
      <c r="Q35" s="20"/>
      <c r="R35" s="20"/>
      <c r="S35" s="20"/>
      <c r="T35" s="20"/>
      <c r="U35" s="20"/>
      <c r="V35" s="20"/>
      <c r="W35" s="20"/>
    </row>
    <row r="36" ht="22.5" spans="1:23">
      <c r="A36" s="19" t="s">
        <v>235</v>
      </c>
      <c r="B36" s="19" t="s">
        <v>267</v>
      </c>
      <c r="C36" s="19" t="s">
        <v>266</v>
      </c>
      <c r="D36" s="19" t="s">
        <v>44</v>
      </c>
      <c r="E36" s="19" t="s">
        <v>103</v>
      </c>
      <c r="F36" s="19" t="s">
        <v>104</v>
      </c>
      <c r="G36" s="19" t="s">
        <v>190</v>
      </c>
      <c r="H36" s="19" t="s">
        <v>191</v>
      </c>
      <c r="I36" s="20">
        <v>30360</v>
      </c>
      <c r="J36" s="20">
        <v>30360</v>
      </c>
      <c r="K36" s="20"/>
      <c r="L36" s="20"/>
      <c r="M36" s="20"/>
      <c r="N36" s="20"/>
      <c r="O36" s="20"/>
      <c r="P36" s="20"/>
      <c r="Q36" s="20"/>
      <c r="R36" s="20"/>
      <c r="S36" s="20"/>
      <c r="T36" s="20"/>
      <c r="U36" s="20"/>
      <c r="V36" s="20"/>
      <c r="W36" s="20"/>
    </row>
    <row r="37" ht="22.5" spans="1:23">
      <c r="A37" s="19" t="s">
        <v>235</v>
      </c>
      <c r="B37" s="19" t="s">
        <v>267</v>
      </c>
      <c r="C37" s="19" t="s">
        <v>266</v>
      </c>
      <c r="D37" s="19" t="s">
        <v>44</v>
      </c>
      <c r="E37" s="19" t="s">
        <v>103</v>
      </c>
      <c r="F37" s="19" t="s">
        <v>104</v>
      </c>
      <c r="G37" s="19" t="s">
        <v>222</v>
      </c>
      <c r="H37" s="19" t="s">
        <v>223</v>
      </c>
      <c r="I37" s="20">
        <v>907500</v>
      </c>
      <c r="J37" s="20">
        <v>907500</v>
      </c>
      <c r="K37" s="20"/>
      <c r="L37" s="20"/>
      <c r="M37" s="20"/>
      <c r="N37" s="20"/>
      <c r="O37" s="20"/>
      <c r="P37" s="20"/>
      <c r="Q37" s="20"/>
      <c r="R37" s="20"/>
      <c r="S37" s="20"/>
      <c r="T37" s="20"/>
      <c r="U37" s="20"/>
      <c r="V37" s="20"/>
      <c r="W37" s="20"/>
    </row>
    <row r="38" ht="22.5" spans="1:23">
      <c r="A38" s="19" t="s">
        <v>235</v>
      </c>
      <c r="B38" s="19" t="s">
        <v>267</v>
      </c>
      <c r="C38" s="19" t="s">
        <v>266</v>
      </c>
      <c r="D38" s="19" t="s">
        <v>44</v>
      </c>
      <c r="E38" s="19" t="s">
        <v>103</v>
      </c>
      <c r="F38" s="19" t="s">
        <v>104</v>
      </c>
      <c r="G38" s="19" t="s">
        <v>222</v>
      </c>
      <c r="H38" s="19" t="s">
        <v>223</v>
      </c>
      <c r="I38" s="20">
        <v>937500</v>
      </c>
      <c r="J38" s="20">
        <v>937500</v>
      </c>
      <c r="K38" s="20"/>
      <c r="L38" s="20"/>
      <c r="M38" s="20"/>
      <c r="N38" s="20"/>
      <c r="O38" s="20"/>
      <c r="P38" s="20"/>
      <c r="Q38" s="20"/>
      <c r="R38" s="20"/>
      <c r="S38" s="20"/>
      <c r="T38" s="20"/>
      <c r="U38" s="20"/>
      <c r="V38" s="20"/>
      <c r="W38" s="20"/>
    </row>
    <row r="39" ht="21.75" customHeight="1" spans="1:23">
      <c r="A39" s="19"/>
      <c r="B39" s="19"/>
      <c r="C39" s="19" t="s">
        <v>268</v>
      </c>
      <c r="D39" s="19"/>
      <c r="E39" s="19"/>
      <c r="F39" s="19"/>
      <c r="G39" s="19"/>
      <c r="H39" s="19"/>
      <c r="I39" s="20">
        <v>1357000</v>
      </c>
      <c r="J39" s="20">
        <v>1357000</v>
      </c>
      <c r="K39" s="20"/>
      <c r="L39" s="20"/>
      <c r="M39" s="20"/>
      <c r="N39" s="20"/>
      <c r="O39" s="20"/>
      <c r="P39" s="20"/>
      <c r="Q39" s="20"/>
      <c r="R39" s="20"/>
      <c r="S39" s="20"/>
      <c r="T39" s="20"/>
      <c r="U39" s="20"/>
      <c r="V39" s="20"/>
      <c r="W39" s="20"/>
    </row>
    <row r="40" ht="22.5" spans="1:23">
      <c r="A40" s="19" t="s">
        <v>235</v>
      </c>
      <c r="B40" s="19" t="s">
        <v>269</v>
      </c>
      <c r="C40" s="19" t="s">
        <v>268</v>
      </c>
      <c r="D40" s="19" t="s">
        <v>44</v>
      </c>
      <c r="E40" s="19" t="s">
        <v>103</v>
      </c>
      <c r="F40" s="19" t="s">
        <v>104</v>
      </c>
      <c r="G40" s="19" t="s">
        <v>194</v>
      </c>
      <c r="H40" s="19" t="s">
        <v>195</v>
      </c>
      <c r="I40" s="20">
        <v>295000</v>
      </c>
      <c r="J40" s="20">
        <v>295000</v>
      </c>
      <c r="K40" s="20"/>
      <c r="L40" s="20"/>
      <c r="M40" s="20"/>
      <c r="N40" s="20"/>
      <c r="O40" s="20"/>
      <c r="P40" s="20"/>
      <c r="Q40" s="20"/>
      <c r="R40" s="20"/>
      <c r="S40" s="20"/>
      <c r="T40" s="20"/>
      <c r="U40" s="20"/>
      <c r="V40" s="20"/>
      <c r="W40" s="20"/>
    </row>
    <row r="41" ht="22.5" spans="1:23">
      <c r="A41" s="19" t="s">
        <v>235</v>
      </c>
      <c r="B41" s="19" t="s">
        <v>269</v>
      </c>
      <c r="C41" s="19" t="s">
        <v>268</v>
      </c>
      <c r="D41" s="19" t="s">
        <v>44</v>
      </c>
      <c r="E41" s="19" t="s">
        <v>103</v>
      </c>
      <c r="F41" s="19" t="s">
        <v>104</v>
      </c>
      <c r="G41" s="19" t="s">
        <v>222</v>
      </c>
      <c r="H41" s="19" t="s">
        <v>223</v>
      </c>
      <c r="I41" s="20">
        <v>1062000</v>
      </c>
      <c r="J41" s="20">
        <v>1062000</v>
      </c>
      <c r="K41" s="20"/>
      <c r="L41" s="20"/>
      <c r="M41" s="20"/>
      <c r="N41" s="20"/>
      <c r="O41" s="20"/>
      <c r="P41" s="20"/>
      <c r="Q41" s="20"/>
      <c r="R41" s="20"/>
      <c r="S41" s="20"/>
      <c r="T41" s="20"/>
      <c r="U41" s="20"/>
      <c r="V41" s="20"/>
      <c r="W41" s="20"/>
    </row>
    <row r="42" ht="21.75" customHeight="1" spans="1:23">
      <c r="A42" s="19"/>
      <c r="B42" s="19"/>
      <c r="C42" s="19" t="s">
        <v>270</v>
      </c>
      <c r="D42" s="19"/>
      <c r="E42" s="19"/>
      <c r="F42" s="19"/>
      <c r="G42" s="19"/>
      <c r="H42" s="19"/>
      <c r="I42" s="20">
        <v>100000</v>
      </c>
      <c r="J42" s="20">
        <v>100000</v>
      </c>
      <c r="K42" s="20">
        <v>100000</v>
      </c>
      <c r="L42" s="20"/>
      <c r="M42" s="20"/>
      <c r="N42" s="20"/>
      <c r="O42" s="20"/>
      <c r="P42" s="20"/>
      <c r="Q42" s="20"/>
      <c r="R42" s="20"/>
      <c r="S42" s="20"/>
      <c r="T42" s="20"/>
      <c r="U42" s="20"/>
      <c r="V42" s="20"/>
      <c r="W42" s="20"/>
    </row>
    <row r="43" ht="21.75" customHeight="1" spans="1:23">
      <c r="A43" s="19" t="s">
        <v>232</v>
      </c>
      <c r="B43" s="19" t="s">
        <v>271</v>
      </c>
      <c r="C43" s="19" t="s">
        <v>270</v>
      </c>
      <c r="D43" s="19" t="s">
        <v>44</v>
      </c>
      <c r="E43" s="19" t="s">
        <v>91</v>
      </c>
      <c r="F43" s="19" t="s">
        <v>92</v>
      </c>
      <c r="G43" s="19" t="s">
        <v>272</v>
      </c>
      <c r="H43" s="19" t="s">
        <v>273</v>
      </c>
      <c r="I43" s="20">
        <v>4600</v>
      </c>
      <c r="J43" s="20">
        <v>4600</v>
      </c>
      <c r="K43" s="20">
        <v>4600</v>
      </c>
      <c r="L43" s="20"/>
      <c r="M43" s="20"/>
      <c r="N43" s="20"/>
      <c r="O43" s="20"/>
      <c r="P43" s="20"/>
      <c r="Q43" s="20"/>
      <c r="R43" s="20"/>
      <c r="S43" s="20"/>
      <c r="T43" s="20"/>
      <c r="U43" s="20"/>
      <c r="V43" s="20"/>
      <c r="W43" s="20"/>
    </row>
    <row r="44" ht="21.75" customHeight="1" spans="1:23">
      <c r="A44" s="19" t="s">
        <v>232</v>
      </c>
      <c r="B44" s="19" t="s">
        <v>271</v>
      </c>
      <c r="C44" s="19" t="s">
        <v>270</v>
      </c>
      <c r="D44" s="19" t="s">
        <v>44</v>
      </c>
      <c r="E44" s="19" t="s">
        <v>91</v>
      </c>
      <c r="F44" s="19" t="s">
        <v>92</v>
      </c>
      <c r="G44" s="19" t="s">
        <v>274</v>
      </c>
      <c r="H44" s="19" t="s">
        <v>275</v>
      </c>
      <c r="I44" s="20">
        <v>12237</v>
      </c>
      <c r="J44" s="20">
        <v>12237</v>
      </c>
      <c r="K44" s="20">
        <v>12237</v>
      </c>
      <c r="L44" s="20"/>
      <c r="M44" s="20"/>
      <c r="N44" s="20"/>
      <c r="O44" s="20"/>
      <c r="P44" s="20"/>
      <c r="Q44" s="20"/>
      <c r="R44" s="20"/>
      <c r="S44" s="20"/>
      <c r="T44" s="20"/>
      <c r="U44" s="20"/>
      <c r="V44" s="20"/>
      <c r="W44" s="20"/>
    </row>
    <row r="45" ht="21.75" customHeight="1" spans="1:23">
      <c r="A45" s="19" t="s">
        <v>232</v>
      </c>
      <c r="B45" s="19" t="s">
        <v>271</v>
      </c>
      <c r="C45" s="19" t="s">
        <v>270</v>
      </c>
      <c r="D45" s="19" t="s">
        <v>44</v>
      </c>
      <c r="E45" s="19" t="s">
        <v>91</v>
      </c>
      <c r="F45" s="19" t="s">
        <v>92</v>
      </c>
      <c r="G45" s="19" t="s">
        <v>274</v>
      </c>
      <c r="H45" s="19" t="s">
        <v>275</v>
      </c>
      <c r="I45" s="20">
        <v>5163</v>
      </c>
      <c r="J45" s="20">
        <v>5163</v>
      </c>
      <c r="K45" s="20">
        <v>5163</v>
      </c>
      <c r="L45" s="20"/>
      <c r="M45" s="20"/>
      <c r="N45" s="20"/>
      <c r="O45" s="20"/>
      <c r="P45" s="20"/>
      <c r="Q45" s="20"/>
      <c r="R45" s="20"/>
      <c r="S45" s="20"/>
      <c r="T45" s="20"/>
      <c r="U45" s="20"/>
      <c r="V45" s="20"/>
      <c r="W45" s="20"/>
    </row>
    <row r="46" ht="21.75" customHeight="1" spans="1:23">
      <c r="A46" s="19" t="s">
        <v>232</v>
      </c>
      <c r="B46" s="19" t="s">
        <v>271</v>
      </c>
      <c r="C46" s="19" t="s">
        <v>270</v>
      </c>
      <c r="D46" s="19" t="s">
        <v>44</v>
      </c>
      <c r="E46" s="19" t="s">
        <v>91</v>
      </c>
      <c r="F46" s="19" t="s">
        <v>92</v>
      </c>
      <c r="G46" s="19" t="s">
        <v>206</v>
      </c>
      <c r="H46" s="19" t="s">
        <v>207</v>
      </c>
      <c r="I46" s="20">
        <v>78000</v>
      </c>
      <c r="J46" s="20">
        <v>78000</v>
      </c>
      <c r="K46" s="20">
        <v>78000</v>
      </c>
      <c r="L46" s="20"/>
      <c r="M46" s="20"/>
      <c r="N46" s="20"/>
      <c r="O46" s="20"/>
      <c r="P46" s="20"/>
      <c r="Q46" s="20"/>
      <c r="R46" s="20"/>
      <c r="S46" s="20"/>
      <c r="T46" s="20"/>
      <c r="U46" s="20"/>
      <c r="V46" s="20"/>
      <c r="W46" s="20"/>
    </row>
    <row r="47" ht="21.75" customHeight="1" spans="1:23">
      <c r="A47" s="19"/>
      <c r="B47" s="19"/>
      <c r="C47" s="19" t="s">
        <v>276</v>
      </c>
      <c r="D47" s="19"/>
      <c r="E47" s="19"/>
      <c r="F47" s="19"/>
      <c r="G47" s="19"/>
      <c r="H47" s="19"/>
      <c r="I47" s="20">
        <v>200000</v>
      </c>
      <c r="J47" s="20">
        <v>200000</v>
      </c>
      <c r="K47" s="20">
        <v>200000</v>
      </c>
      <c r="L47" s="20"/>
      <c r="M47" s="20"/>
      <c r="N47" s="20"/>
      <c r="O47" s="20"/>
      <c r="P47" s="20"/>
      <c r="Q47" s="20"/>
      <c r="R47" s="20"/>
      <c r="S47" s="20"/>
      <c r="T47" s="20"/>
      <c r="U47" s="20"/>
      <c r="V47" s="20"/>
      <c r="W47" s="20"/>
    </row>
    <row r="48" ht="21.75" customHeight="1" spans="1:23">
      <c r="A48" s="19" t="s">
        <v>232</v>
      </c>
      <c r="B48" s="19" t="s">
        <v>277</v>
      </c>
      <c r="C48" s="19" t="s">
        <v>276</v>
      </c>
      <c r="D48" s="19" t="s">
        <v>44</v>
      </c>
      <c r="E48" s="19" t="s">
        <v>101</v>
      </c>
      <c r="F48" s="19" t="s">
        <v>102</v>
      </c>
      <c r="G48" s="19" t="s">
        <v>206</v>
      </c>
      <c r="H48" s="19" t="s">
        <v>207</v>
      </c>
      <c r="I48" s="20">
        <v>200000</v>
      </c>
      <c r="J48" s="20">
        <v>200000</v>
      </c>
      <c r="K48" s="20">
        <v>200000</v>
      </c>
      <c r="L48" s="20"/>
      <c r="M48" s="20"/>
      <c r="N48" s="20"/>
      <c r="O48" s="20"/>
      <c r="P48" s="20"/>
      <c r="Q48" s="20"/>
      <c r="R48" s="20"/>
      <c r="S48" s="20"/>
      <c r="T48" s="20"/>
      <c r="U48" s="20"/>
      <c r="V48" s="20"/>
      <c r="W48" s="20"/>
    </row>
    <row r="49" ht="18.75" customHeight="1" spans="1:23">
      <c r="A49" s="22" t="s">
        <v>115</v>
      </c>
      <c r="B49" s="23"/>
      <c r="C49" s="23"/>
      <c r="D49" s="23"/>
      <c r="E49" s="23"/>
      <c r="F49" s="23"/>
      <c r="G49" s="23"/>
      <c r="H49" s="24"/>
      <c r="I49" s="20">
        <v>15408533.06</v>
      </c>
      <c r="J49" s="20">
        <v>5701926.66</v>
      </c>
      <c r="K49" s="20">
        <v>2469566.66</v>
      </c>
      <c r="L49" s="20"/>
      <c r="M49" s="20"/>
      <c r="N49" s="20">
        <v>5894159.21</v>
      </c>
      <c r="O49" s="20">
        <v>3707434.31</v>
      </c>
      <c r="P49" s="20"/>
      <c r="Q49" s="20"/>
      <c r="R49" s="20">
        <v>105012.88</v>
      </c>
      <c r="S49" s="20"/>
      <c r="T49" s="20"/>
      <c r="U49" s="20"/>
      <c r="V49" s="20"/>
      <c r="W49" s="20">
        <v>105012.88</v>
      </c>
    </row>
  </sheetData>
  <mergeCells count="28">
    <mergeCell ref="A2:W2"/>
    <mergeCell ref="A3:H3"/>
    <mergeCell ref="J4:M4"/>
    <mergeCell ref="N4:P4"/>
    <mergeCell ref="R4:W4"/>
    <mergeCell ref="A49:H4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53"/>
  <sheetViews>
    <sheetView showZeros="0" workbookViewId="0">
      <selection activeCell="C26" sqref="$A26:$XFD27"/>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8" t="s">
        <v>278</v>
      </c>
    </row>
    <row r="2" ht="33" customHeight="1" spans="1:10">
      <c r="A2" s="4" t="str">
        <f>"2026"&amp;"年部门项目支出绩效目标表"</f>
        <v>2026年部门项目支出绩效目标表</v>
      </c>
      <c r="B2" s="4"/>
      <c r="C2" s="4"/>
      <c r="D2" s="4"/>
      <c r="E2" s="4"/>
      <c r="F2" s="4"/>
      <c r="G2" s="4"/>
      <c r="H2" s="4"/>
      <c r="I2" s="4"/>
      <c r="J2" s="4"/>
    </row>
    <row r="3" ht="17.25" customHeight="1" spans="1:10">
      <c r="A3" s="5" t="s">
        <v>26</v>
      </c>
      <c r="B3" s="117"/>
      <c r="C3" s="33"/>
      <c r="D3" s="33"/>
      <c r="E3" s="33"/>
      <c r="F3" s="33"/>
      <c r="G3" s="33"/>
      <c r="H3" s="33"/>
      <c r="I3" s="33"/>
      <c r="J3" s="33"/>
    </row>
    <row r="4" ht="44.25" customHeight="1" spans="1:10">
      <c r="A4" s="38" t="s">
        <v>279</v>
      </c>
      <c r="B4" s="38" t="s">
        <v>280</v>
      </c>
      <c r="C4" s="38" t="s">
        <v>281</v>
      </c>
      <c r="D4" s="38" t="s">
        <v>282</v>
      </c>
      <c r="E4" s="38" t="s">
        <v>283</v>
      </c>
      <c r="F4" s="18" t="s">
        <v>284</v>
      </c>
      <c r="G4" s="38" t="s">
        <v>285</v>
      </c>
      <c r="H4" s="18" t="s">
        <v>286</v>
      </c>
      <c r="I4" s="18" t="s">
        <v>287</v>
      </c>
      <c r="J4" s="38" t="s">
        <v>288</v>
      </c>
    </row>
    <row r="5" ht="19.5" customHeight="1" spans="1:10">
      <c r="A5" s="38">
        <v>1</v>
      </c>
      <c r="B5" s="38">
        <v>2</v>
      </c>
      <c r="C5" s="38">
        <v>3</v>
      </c>
      <c r="D5" s="38">
        <v>4</v>
      </c>
      <c r="E5" s="38">
        <v>5</v>
      </c>
      <c r="F5" s="18">
        <v>6</v>
      </c>
      <c r="G5" s="38">
        <v>7</v>
      </c>
      <c r="H5" s="18">
        <v>8</v>
      </c>
      <c r="I5" s="18">
        <v>9</v>
      </c>
      <c r="J5" s="38">
        <v>10</v>
      </c>
    </row>
    <row r="6" ht="40.5" customHeight="1" spans="1:10">
      <c r="A6" s="19" t="s">
        <v>44</v>
      </c>
      <c r="B6" s="19"/>
      <c r="C6" s="19"/>
      <c r="D6" s="19"/>
      <c r="E6" s="19"/>
      <c r="F6" s="19"/>
      <c r="G6" s="19"/>
      <c r="H6" s="19"/>
      <c r="I6" s="19"/>
      <c r="J6" s="19"/>
    </row>
    <row r="7" ht="40.5" customHeight="1" spans="1:10">
      <c r="A7" s="98" t="s">
        <v>266</v>
      </c>
      <c r="B7" s="19" t="s">
        <v>289</v>
      </c>
      <c r="C7" s="19" t="s">
        <v>290</v>
      </c>
      <c r="D7" s="19" t="s">
        <v>291</v>
      </c>
      <c r="E7" s="19" t="s">
        <v>292</v>
      </c>
      <c r="F7" s="21" t="s">
        <v>293</v>
      </c>
      <c r="G7" s="19" t="s">
        <v>294</v>
      </c>
      <c r="H7" s="21" t="s">
        <v>295</v>
      </c>
      <c r="I7" s="21" t="s">
        <v>296</v>
      </c>
      <c r="J7" s="19" t="s">
        <v>292</v>
      </c>
    </row>
    <row r="8" ht="40.5" customHeight="1" spans="1:10">
      <c r="A8" s="98" t="s">
        <v>266</v>
      </c>
      <c r="B8" s="19" t="s">
        <v>289</v>
      </c>
      <c r="C8" s="19" t="s">
        <v>290</v>
      </c>
      <c r="D8" s="19" t="s">
        <v>297</v>
      </c>
      <c r="E8" s="19" t="s">
        <v>298</v>
      </c>
      <c r="F8" s="21" t="s">
        <v>293</v>
      </c>
      <c r="G8" s="19" t="s">
        <v>299</v>
      </c>
      <c r="H8" s="21"/>
      <c r="I8" s="21" t="s">
        <v>300</v>
      </c>
      <c r="J8" s="19" t="s">
        <v>301</v>
      </c>
    </row>
    <row r="9" ht="40.5" customHeight="1" spans="1:10">
      <c r="A9" s="98" t="s">
        <v>266</v>
      </c>
      <c r="B9" s="19" t="s">
        <v>289</v>
      </c>
      <c r="C9" s="19" t="s">
        <v>290</v>
      </c>
      <c r="D9" s="19" t="s">
        <v>302</v>
      </c>
      <c r="E9" s="19" t="s">
        <v>303</v>
      </c>
      <c r="F9" s="21" t="s">
        <v>293</v>
      </c>
      <c r="G9" s="19" t="s">
        <v>304</v>
      </c>
      <c r="H9" s="21" t="s">
        <v>305</v>
      </c>
      <c r="I9" s="21" t="s">
        <v>296</v>
      </c>
      <c r="J9" s="19" t="s">
        <v>303</v>
      </c>
    </row>
    <row r="10" ht="40.5" customHeight="1" spans="1:10">
      <c r="A10" s="98" t="s">
        <v>266</v>
      </c>
      <c r="B10" s="19" t="s">
        <v>289</v>
      </c>
      <c r="C10" s="19" t="s">
        <v>306</v>
      </c>
      <c r="D10" s="19" t="s">
        <v>307</v>
      </c>
      <c r="E10" s="19" t="s">
        <v>308</v>
      </c>
      <c r="F10" s="21" t="s">
        <v>309</v>
      </c>
      <c r="G10" s="19" t="s">
        <v>310</v>
      </c>
      <c r="H10" s="21"/>
      <c r="I10" s="21" t="s">
        <v>300</v>
      </c>
      <c r="J10" s="19" t="s">
        <v>311</v>
      </c>
    </row>
    <row r="11" ht="40.5" customHeight="1" spans="1:10">
      <c r="A11" s="98" t="s">
        <v>266</v>
      </c>
      <c r="B11" s="19" t="s">
        <v>289</v>
      </c>
      <c r="C11" s="19" t="s">
        <v>312</v>
      </c>
      <c r="D11" s="19" t="s">
        <v>313</v>
      </c>
      <c r="E11" s="19" t="s">
        <v>313</v>
      </c>
      <c r="F11" s="21" t="s">
        <v>309</v>
      </c>
      <c r="G11" s="19" t="s">
        <v>314</v>
      </c>
      <c r="H11" s="21" t="s">
        <v>315</v>
      </c>
      <c r="I11" s="21" t="s">
        <v>296</v>
      </c>
      <c r="J11" s="19" t="s">
        <v>313</v>
      </c>
    </row>
    <row r="12" ht="53" customHeight="1" spans="1:10">
      <c r="A12" s="98" t="s">
        <v>246</v>
      </c>
      <c r="B12" s="19" t="s">
        <v>316</v>
      </c>
      <c r="C12" s="19" t="s">
        <v>290</v>
      </c>
      <c r="D12" s="19" t="s">
        <v>291</v>
      </c>
      <c r="E12" s="19" t="s">
        <v>317</v>
      </c>
      <c r="F12" s="21" t="s">
        <v>309</v>
      </c>
      <c r="G12" s="19" t="s">
        <v>318</v>
      </c>
      <c r="H12" s="21" t="s">
        <v>315</v>
      </c>
      <c r="I12" s="21" t="s">
        <v>296</v>
      </c>
      <c r="J12" s="19" t="s">
        <v>319</v>
      </c>
    </row>
    <row r="13" ht="40.5" customHeight="1" spans="1:10">
      <c r="A13" s="98" t="s">
        <v>246</v>
      </c>
      <c r="B13" s="19" t="s">
        <v>316</v>
      </c>
      <c r="C13" s="19" t="s">
        <v>290</v>
      </c>
      <c r="D13" s="19" t="s">
        <v>291</v>
      </c>
      <c r="E13" s="19" t="s">
        <v>320</v>
      </c>
      <c r="F13" s="21" t="s">
        <v>309</v>
      </c>
      <c r="G13" s="19" t="s">
        <v>321</v>
      </c>
      <c r="H13" s="21" t="s">
        <v>322</v>
      </c>
      <c r="I13" s="21" t="s">
        <v>296</v>
      </c>
      <c r="J13" s="19" t="s">
        <v>323</v>
      </c>
    </row>
    <row r="14" ht="40.5" customHeight="1" spans="1:10">
      <c r="A14" s="98" t="s">
        <v>246</v>
      </c>
      <c r="B14" s="19" t="s">
        <v>316</v>
      </c>
      <c r="C14" s="19" t="s">
        <v>290</v>
      </c>
      <c r="D14" s="19" t="s">
        <v>291</v>
      </c>
      <c r="E14" s="19" t="s">
        <v>324</v>
      </c>
      <c r="F14" s="21" t="s">
        <v>309</v>
      </c>
      <c r="G14" s="19" t="s">
        <v>134</v>
      </c>
      <c r="H14" s="21" t="s">
        <v>325</v>
      </c>
      <c r="I14" s="21" t="s">
        <v>296</v>
      </c>
      <c r="J14" s="19" t="s">
        <v>326</v>
      </c>
    </row>
    <row r="15" ht="54" customHeight="1" spans="1:10">
      <c r="A15" s="98" t="s">
        <v>246</v>
      </c>
      <c r="B15" s="19" t="s">
        <v>316</v>
      </c>
      <c r="C15" s="19" t="s">
        <v>290</v>
      </c>
      <c r="D15" s="19" t="s">
        <v>297</v>
      </c>
      <c r="E15" s="19" t="s">
        <v>327</v>
      </c>
      <c r="F15" s="21" t="s">
        <v>293</v>
      </c>
      <c r="G15" s="19" t="s">
        <v>328</v>
      </c>
      <c r="H15" s="21" t="s">
        <v>329</v>
      </c>
      <c r="I15" s="21" t="s">
        <v>296</v>
      </c>
      <c r="J15" s="19" t="s">
        <v>330</v>
      </c>
    </row>
    <row r="16" ht="40.5" customHeight="1" spans="1:10">
      <c r="A16" s="98" t="s">
        <v>246</v>
      </c>
      <c r="B16" s="19" t="s">
        <v>316</v>
      </c>
      <c r="C16" s="19" t="s">
        <v>290</v>
      </c>
      <c r="D16" s="19" t="s">
        <v>297</v>
      </c>
      <c r="E16" s="19" t="s">
        <v>331</v>
      </c>
      <c r="F16" s="21" t="s">
        <v>293</v>
      </c>
      <c r="G16" s="19" t="s">
        <v>332</v>
      </c>
      <c r="H16" s="21"/>
      <c r="I16" s="21" t="s">
        <v>300</v>
      </c>
      <c r="J16" s="19" t="s">
        <v>333</v>
      </c>
    </row>
    <row r="17" ht="40.5" customHeight="1" spans="1:10">
      <c r="A17" s="98" t="s">
        <v>246</v>
      </c>
      <c r="B17" s="19" t="s">
        <v>316</v>
      </c>
      <c r="C17" s="19" t="s">
        <v>306</v>
      </c>
      <c r="D17" s="19" t="s">
        <v>334</v>
      </c>
      <c r="E17" s="19" t="s">
        <v>335</v>
      </c>
      <c r="F17" s="21" t="s">
        <v>309</v>
      </c>
      <c r="G17" s="19" t="s">
        <v>336</v>
      </c>
      <c r="H17" s="21"/>
      <c r="I17" s="21" t="s">
        <v>300</v>
      </c>
      <c r="J17" s="19" t="s">
        <v>337</v>
      </c>
    </row>
    <row r="18" ht="63" customHeight="1" spans="1:10">
      <c r="A18" s="98" t="s">
        <v>246</v>
      </c>
      <c r="B18" s="19" t="s">
        <v>316</v>
      </c>
      <c r="C18" s="19" t="s">
        <v>306</v>
      </c>
      <c r="D18" s="19" t="s">
        <v>334</v>
      </c>
      <c r="E18" s="19" t="s">
        <v>338</v>
      </c>
      <c r="F18" s="21" t="s">
        <v>309</v>
      </c>
      <c r="G18" s="19" t="s">
        <v>339</v>
      </c>
      <c r="H18" s="21" t="s">
        <v>315</v>
      </c>
      <c r="I18" s="21" t="s">
        <v>296</v>
      </c>
      <c r="J18" s="19" t="s">
        <v>340</v>
      </c>
    </row>
    <row r="19" ht="57" customHeight="1" spans="1:10">
      <c r="A19" s="98" t="s">
        <v>246</v>
      </c>
      <c r="B19" s="19" t="s">
        <v>316</v>
      </c>
      <c r="C19" s="19" t="s">
        <v>306</v>
      </c>
      <c r="D19" s="19" t="s">
        <v>341</v>
      </c>
      <c r="E19" s="19" t="s">
        <v>342</v>
      </c>
      <c r="F19" s="21" t="s">
        <v>293</v>
      </c>
      <c r="G19" s="19" t="s">
        <v>343</v>
      </c>
      <c r="H19" s="21" t="s">
        <v>315</v>
      </c>
      <c r="I19" s="21" t="s">
        <v>296</v>
      </c>
      <c r="J19" s="19" t="s">
        <v>344</v>
      </c>
    </row>
    <row r="20" ht="40.5" customHeight="1" spans="1:10">
      <c r="A20" s="98" t="s">
        <v>246</v>
      </c>
      <c r="B20" s="19" t="s">
        <v>316</v>
      </c>
      <c r="C20" s="19" t="s">
        <v>312</v>
      </c>
      <c r="D20" s="19" t="s">
        <v>313</v>
      </c>
      <c r="E20" s="19" t="s">
        <v>345</v>
      </c>
      <c r="F20" s="21" t="s">
        <v>293</v>
      </c>
      <c r="G20" s="19" t="s">
        <v>343</v>
      </c>
      <c r="H20" s="21" t="s">
        <v>315</v>
      </c>
      <c r="I20" s="21" t="s">
        <v>296</v>
      </c>
      <c r="J20" s="19" t="s">
        <v>346</v>
      </c>
    </row>
    <row r="21" ht="40.5" customHeight="1" spans="1:10">
      <c r="A21" s="98" t="s">
        <v>246</v>
      </c>
      <c r="B21" s="19" t="s">
        <v>316</v>
      </c>
      <c r="C21" s="19" t="s">
        <v>312</v>
      </c>
      <c r="D21" s="19" t="s">
        <v>313</v>
      </c>
      <c r="E21" s="19" t="s">
        <v>347</v>
      </c>
      <c r="F21" s="21" t="s">
        <v>309</v>
      </c>
      <c r="G21" s="19" t="s">
        <v>314</v>
      </c>
      <c r="H21" s="21" t="s">
        <v>315</v>
      </c>
      <c r="I21" s="21" t="s">
        <v>296</v>
      </c>
      <c r="J21" s="19" t="s">
        <v>348</v>
      </c>
    </row>
    <row r="22" ht="40.5" customHeight="1" spans="1:10">
      <c r="A22" s="98" t="s">
        <v>242</v>
      </c>
      <c r="B22" s="19" t="s">
        <v>349</v>
      </c>
      <c r="C22" s="19" t="s">
        <v>290</v>
      </c>
      <c r="D22" s="19" t="s">
        <v>291</v>
      </c>
      <c r="E22" s="19" t="s">
        <v>350</v>
      </c>
      <c r="F22" s="21" t="s">
        <v>309</v>
      </c>
      <c r="G22" s="19" t="s">
        <v>351</v>
      </c>
      <c r="H22" s="21" t="s">
        <v>352</v>
      </c>
      <c r="I22" s="21" t="s">
        <v>296</v>
      </c>
      <c r="J22" s="19" t="s">
        <v>353</v>
      </c>
    </row>
    <row r="23" ht="40.5" customHeight="1" spans="1:10">
      <c r="A23" s="98" t="s">
        <v>242</v>
      </c>
      <c r="B23" s="19" t="s">
        <v>349</v>
      </c>
      <c r="C23" s="19" t="s">
        <v>290</v>
      </c>
      <c r="D23" s="19" t="s">
        <v>302</v>
      </c>
      <c r="E23" s="19" t="s">
        <v>354</v>
      </c>
      <c r="F23" s="21" t="s">
        <v>309</v>
      </c>
      <c r="G23" s="19" t="s">
        <v>314</v>
      </c>
      <c r="H23" s="21" t="s">
        <v>315</v>
      </c>
      <c r="I23" s="21" t="s">
        <v>296</v>
      </c>
      <c r="J23" s="19" t="s">
        <v>355</v>
      </c>
    </row>
    <row r="24" ht="67.5" spans="1:10">
      <c r="A24" s="98" t="s">
        <v>242</v>
      </c>
      <c r="B24" s="19" t="s">
        <v>349</v>
      </c>
      <c r="C24" s="19" t="s">
        <v>306</v>
      </c>
      <c r="D24" s="19" t="s">
        <v>341</v>
      </c>
      <c r="E24" s="19" t="s">
        <v>356</v>
      </c>
      <c r="F24" s="21" t="s">
        <v>309</v>
      </c>
      <c r="G24" s="19" t="s">
        <v>314</v>
      </c>
      <c r="H24" s="21" t="s">
        <v>315</v>
      </c>
      <c r="I24" s="21" t="s">
        <v>296</v>
      </c>
      <c r="J24" s="19" t="s">
        <v>357</v>
      </c>
    </row>
    <row r="25" ht="40.5" customHeight="1" spans="1:10">
      <c r="A25" s="98" t="s">
        <v>242</v>
      </c>
      <c r="B25" s="19" t="s">
        <v>349</v>
      </c>
      <c r="C25" s="19" t="s">
        <v>312</v>
      </c>
      <c r="D25" s="19" t="s">
        <v>313</v>
      </c>
      <c r="E25" s="19" t="s">
        <v>358</v>
      </c>
      <c r="F25" s="21" t="s">
        <v>309</v>
      </c>
      <c r="G25" s="19" t="s">
        <v>314</v>
      </c>
      <c r="H25" s="21" t="s">
        <v>315</v>
      </c>
      <c r="I25" s="21" t="s">
        <v>296</v>
      </c>
      <c r="J25" s="19" t="s">
        <v>359</v>
      </c>
    </row>
    <row r="26" ht="56.25" spans="1:10">
      <c r="A26" s="98" t="s">
        <v>268</v>
      </c>
      <c r="B26" s="19" t="s">
        <v>360</v>
      </c>
      <c r="C26" s="19" t="s">
        <v>290</v>
      </c>
      <c r="D26" s="19" t="s">
        <v>291</v>
      </c>
      <c r="E26" s="19" t="s">
        <v>361</v>
      </c>
      <c r="F26" s="21" t="s">
        <v>309</v>
      </c>
      <c r="G26" s="19" t="s">
        <v>343</v>
      </c>
      <c r="H26" s="21" t="s">
        <v>362</v>
      </c>
      <c r="I26" s="21" t="s">
        <v>296</v>
      </c>
      <c r="J26" s="19" t="s">
        <v>363</v>
      </c>
    </row>
    <row r="27" ht="45" spans="1:10">
      <c r="A27" s="98" t="s">
        <v>268</v>
      </c>
      <c r="B27" s="19" t="s">
        <v>360</v>
      </c>
      <c r="C27" s="19" t="s">
        <v>290</v>
      </c>
      <c r="D27" s="19" t="s">
        <v>297</v>
      </c>
      <c r="E27" s="19" t="s">
        <v>364</v>
      </c>
      <c r="F27" s="21" t="s">
        <v>293</v>
      </c>
      <c r="G27" s="19" t="s">
        <v>343</v>
      </c>
      <c r="H27" s="21" t="s">
        <v>315</v>
      </c>
      <c r="I27" s="21" t="s">
        <v>296</v>
      </c>
      <c r="J27" s="19" t="s">
        <v>365</v>
      </c>
    </row>
    <row r="28" ht="40.5" customHeight="1" spans="1:10">
      <c r="A28" s="98" t="s">
        <v>268</v>
      </c>
      <c r="B28" s="19" t="s">
        <v>360</v>
      </c>
      <c r="C28" s="19" t="s">
        <v>290</v>
      </c>
      <c r="D28" s="19" t="s">
        <v>297</v>
      </c>
      <c r="E28" s="19" t="s">
        <v>366</v>
      </c>
      <c r="F28" s="21" t="s">
        <v>309</v>
      </c>
      <c r="G28" s="19" t="s">
        <v>367</v>
      </c>
      <c r="H28" s="21" t="s">
        <v>315</v>
      </c>
      <c r="I28" s="21" t="s">
        <v>296</v>
      </c>
      <c r="J28" s="19" t="s">
        <v>368</v>
      </c>
    </row>
    <row r="29" ht="56.25" spans="1:10">
      <c r="A29" s="98" t="s">
        <v>268</v>
      </c>
      <c r="B29" s="19" t="s">
        <v>360</v>
      </c>
      <c r="C29" s="19" t="s">
        <v>290</v>
      </c>
      <c r="D29" s="19" t="s">
        <v>302</v>
      </c>
      <c r="E29" s="19" t="s">
        <v>369</v>
      </c>
      <c r="F29" s="21" t="s">
        <v>293</v>
      </c>
      <c r="G29" s="19" t="s">
        <v>343</v>
      </c>
      <c r="H29" s="21" t="s">
        <v>315</v>
      </c>
      <c r="I29" s="21" t="s">
        <v>296</v>
      </c>
      <c r="J29" s="19" t="s">
        <v>370</v>
      </c>
    </row>
    <row r="30" ht="40.5" customHeight="1" spans="1:10">
      <c r="A30" s="98" t="s">
        <v>268</v>
      </c>
      <c r="B30" s="19" t="s">
        <v>360</v>
      </c>
      <c r="C30" s="19" t="s">
        <v>290</v>
      </c>
      <c r="D30" s="19" t="s">
        <v>302</v>
      </c>
      <c r="E30" s="19" t="s">
        <v>371</v>
      </c>
      <c r="F30" s="21" t="s">
        <v>309</v>
      </c>
      <c r="G30" s="19" t="s">
        <v>367</v>
      </c>
      <c r="H30" s="21" t="s">
        <v>315</v>
      </c>
      <c r="I30" s="21" t="s">
        <v>296</v>
      </c>
      <c r="J30" s="19" t="s">
        <v>372</v>
      </c>
    </row>
    <row r="31" ht="56.25" spans="1:10">
      <c r="A31" s="98" t="s">
        <v>268</v>
      </c>
      <c r="B31" s="19" t="s">
        <v>360</v>
      </c>
      <c r="C31" s="19" t="s">
        <v>306</v>
      </c>
      <c r="D31" s="19" t="s">
        <v>341</v>
      </c>
      <c r="E31" s="19" t="s">
        <v>373</v>
      </c>
      <c r="F31" s="21" t="s">
        <v>309</v>
      </c>
      <c r="G31" s="19" t="s">
        <v>374</v>
      </c>
      <c r="H31" s="21" t="s">
        <v>315</v>
      </c>
      <c r="I31" s="21" t="s">
        <v>296</v>
      </c>
      <c r="J31" s="19" t="s">
        <v>375</v>
      </c>
    </row>
    <row r="32" ht="40.5" customHeight="1" spans="1:10">
      <c r="A32" s="98" t="s">
        <v>268</v>
      </c>
      <c r="B32" s="19" t="s">
        <v>360</v>
      </c>
      <c r="C32" s="19" t="s">
        <v>306</v>
      </c>
      <c r="D32" s="19" t="s">
        <v>341</v>
      </c>
      <c r="E32" s="19" t="s">
        <v>376</v>
      </c>
      <c r="F32" s="21" t="s">
        <v>293</v>
      </c>
      <c r="G32" s="19" t="s">
        <v>374</v>
      </c>
      <c r="H32" s="21" t="s">
        <v>377</v>
      </c>
      <c r="I32" s="21" t="s">
        <v>296</v>
      </c>
      <c r="J32" s="19" t="s">
        <v>378</v>
      </c>
    </row>
    <row r="33" ht="40.5" customHeight="1" spans="1:10">
      <c r="A33" s="98" t="s">
        <v>268</v>
      </c>
      <c r="B33" s="19" t="s">
        <v>360</v>
      </c>
      <c r="C33" s="19" t="s">
        <v>312</v>
      </c>
      <c r="D33" s="19" t="s">
        <v>313</v>
      </c>
      <c r="E33" s="19" t="s">
        <v>379</v>
      </c>
      <c r="F33" s="21" t="s">
        <v>309</v>
      </c>
      <c r="G33" s="19" t="s">
        <v>374</v>
      </c>
      <c r="H33" s="21" t="s">
        <v>315</v>
      </c>
      <c r="I33" s="21" t="s">
        <v>296</v>
      </c>
      <c r="J33" s="19" t="s">
        <v>380</v>
      </c>
    </row>
    <row r="34" ht="40.5" customHeight="1" spans="1:10">
      <c r="A34" s="98" t="s">
        <v>268</v>
      </c>
      <c r="B34" s="19" t="s">
        <v>360</v>
      </c>
      <c r="C34" s="19" t="s">
        <v>312</v>
      </c>
      <c r="D34" s="19" t="s">
        <v>313</v>
      </c>
      <c r="E34" s="19" t="s">
        <v>381</v>
      </c>
      <c r="F34" s="21" t="s">
        <v>309</v>
      </c>
      <c r="G34" s="19" t="s">
        <v>374</v>
      </c>
      <c r="H34" s="21" t="s">
        <v>315</v>
      </c>
      <c r="I34" s="21" t="s">
        <v>296</v>
      </c>
      <c r="J34" s="19" t="s">
        <v>382</v>
      </c>
    </row>
    <row r="35" ht="40.5" customHeight="1" spans="1:10">
      <c r="A35" s="98" t="s">
        <v>250</v>
      </c>
      <c r="B35" s="19" t="s">
        <v>383</v>
      </c>
      <c r="C35" s="19" t="s">
        <v>290</v>
      </c>
      <c r="D35" s="19" t="s">
        <v>291</v>
      </c>
      <c r="E35" s="19" t="s">
        <v>384</v>
      </c>
      <c r="F35" s="21" t="s">
        <v>309</v>
      </c>
      <c r="G35" s="19" t="s">
        <v>133</v>
      </c>
      <c r="H35" s="21" t="s">
        <v>385</v>
      </c>
      <c r="I35" s="21" t="s">
        <v>296</v>
      </c>
      <c r="J35" s="19" t="s">
        <v>384</v>
      </c>
    </row>
    <row r="36" ht="40.5" customHeight="1" spans="1:10">
      <c r="A36" s="98" t="s">
        <v>250</v>
      </c>
      <c r="B36" s="19" t="s">
        <v>383</v>
      </c>
      <c r="C36" s="19" t="s">
        <v>290</v>
      </c>
      <c r="D36" s="19" t="s">
        <v>297</v>
      </c>
      <c r="E36" s="19" t="s">
        <v>386</v>
      </c>
      <c r="F36" s="21" t="s">
        <v>293</v>
      </c>
      <c r="G36" s="19" t="s">
        <v>343</v>
      </c>
      <c r="H36" s="21" t="s">
        <v>315</v>
      </c>
      <c r="I36" s="21" t="s">
        <v>296</v>
      </c>
      <c r="J36" s="19" t="s">
        <v>387</v>
      </c>
    </row>
    <row r="37" ht="40.5" customHeight="1" spans="1:10">
      <c r="A37" s="98" t="s">
        <v>250</v>
      </c>
      <c r="B37" s="19" t="s">
        <v>383</v>
      </c>
      <c r="C37" s="19" t="s">
        <v>290</v>
      </c>
      <c r="D37" s="19" t="s">
        <v>302</v>
      </c>
      <c r="E37" s="19" t="s">
        <v>388</v>
      </c>
      <c r="F37" s="21" t="s">
        <v>389</v>
      </c>
      <c r="G37" s="19" t="s">
        <v>390</v>
      </c>
      <c r="H37" s="21" t="s">
        <v>305</v>
      </c>
      <c r="I37" s="21" t="s">
        <v>296</v>
      </c>
      <c r="J37" s="19" t="s">
        <v>391</v>
      </c>
    </row>
    <row r="38" ht="40.5" customHeight="1" spans="1:10">
      <c r="A38" s="98" t="s">
        <v>250</v>
      </c>
      <c r="B38" s="19" t="s">
        <v>383</v>
      </c>
      <c r="C38" s="19" t="s">
        <v>306</v>
      </c>
      <c r="D38" s="19" t="s">
        <v>341</v>
      </c>
      <c r="E38" s="19" t="s">
        <v>392</v>
      </c>
      <c r="F38" s="21" t="s">
        <v>293</v>
      </c>
      <c r="G38" s="19" t="s">
        <v>393</v>
      </c>
      <c r="H38" s="21"/>
      <c r="I38" s="21" t="s">
        <v>300</v>
      </c>
      <c r="J38" s="19" t="s">
        <v>392</v>
      </c>
    </row>
    <row r="39" ht="40.5" customHeight="1" spans="1:10">
      <c r="A39" s="98" t="s">
        <v>250</v>
      </c>
      <c r="B39" s="19" t="s">
        <v>383</v>
      </c>
      <c r="C39" s="19" t="s">
        <v>312</v>
      </c>
      <c r="D39" s="19" t="s">
        <v>313</v>
      </c>
      <c r="E39" s="19" t="s">
        <v>394</v>
      </c>
      <c r="F39" s="21" t="s">
        <v>309</v>
      </c>
      <c r="G39" s="19" t="s">
        <v>339</v>
      </c>
      <c r="H39" s="21" t="s">
        <v>315</v>
      </c>
      <c r="I39" s="21" t="s">
        <v>296</v>
      </c>
      <c r="J39" s="19" t="s">
        <v>395</v>
      </c>
    </row>
    <row r="40" ht="78.75" spans="1:10">
      <c r="A40" s="98" t="s">
        <v>270</v>
      </c>
      <c r="B40" s="19" t="s">
        <v>396</v>
      </c>
      <c r="C40" s="19" t="s">
        <v>290</v>
      </c>
      <c r="D40" s="19" t="s">
        <v>291</v>
      </c>
      <c r="E40" s="19" t="s">
        <v>397</v>
      </c>
      <c r="F40" s="21" t="s">
        <v>309</v>
      </c>
      <c r="G40" s="19" t="s">
        <v>398</v>
      </c>
      <c r="H40" s="21" t="s">
        <v>399</v>
      </c>
      <c r="I40" s="21" t="s">
        <v>296</v>
      </c>
      <c r="J40" s="19" t="s">
        <v>400</v>
      </c>
    </row>
    <row r="41" ht="40.5" customHeight="1" spans="1:10">
      <c r="A41" s="98" t="s">
        <v>270</v>
      </c>
      <c r="B41" s="19" t="s">
        <v>396</v>
      </c>
      <c r="C41" s="19" t="s">
        <v>290</v>
      </c>
      <c r="D41" s="19" t="s">
        <v>297</v>
      </c>
      <c r="E41" s="19" t="s">
        <v>401</v>
      </c>
      <c r="F41" s="21" t="s">
        <v>293</v>
      </c>
      <c r="G41" s="19" t="s">
        <v>343</v>
      </c>
      <c r="H41" s="21" t="s">
        <v>315</v>
      </c>
      <c r="I41" s="21" t="s">
        <v>296</v>
      </c>
      <c r="J41" s="19" t="s">
        <v>402</v>
      </c>
    </row>
    <row r="42" ht="101.25" spans="1:10">
      <c r="A42" s="98" t="s">
        <v>270</v>
      </c>
      <c r="B42" s="19" t="s">
        <v>396</v>
      </c>
      <c r="C42" s="19" t="s">
        <v>306</v>
      </c>
      <c r="D42" s="19" t="s">
        <v>341</v>
      </c>
      <c r="E42" s="19" t="s">
        <v>403</v>
      </c>
      <c r="F42" s="21" t="s">
        <v>293</v>
      </c>
      <c r="G42" s="19" t="s">
        <v>328</v>
      </c>
      <c r="H42" s="21" t="s">
        <v>404</v>
      </c>
      <c r="I42" s="21" t="s">
        <v>296</v>
      </c>
      <c r="J42" s="19" t="s">
        <v>405</v>
      </c>
    </row>
    <row r="43" ht="78.75" spans="1:10">
      <c r="A43" s="98" t="s">
        <v>270</v>
      </c>
      <c r="B43" s="19" t="s">
        <v>396</v>
      </c>
      <c r="C43" s="19" t="s">
        <v>406</v>
      </c>
      <c r="D43" s="19" t="s">
        <v>407</v>
      </c>
      <c r="E43" s="19" t="s">
        <v>408</v>
      </c>
      <c r="F43" s="21" t="s">
        <v>389</v>
      </c>
      <c r="G43" s="19" t="s">
        <v>390</v>
      </c>
      <c r="H43" s="21" t="s">
        <v>329</v>
      </c>
      <c r="I43" s="21" t="s">
        <v>296</v>
      </c>
      <c r="J43" s="19" t="s">
        <v>409</v>
      </c>
    </row>
    <row r="44" ht="33.75" spans="1:10">
      <c r="A44" s="98" t="s">
        <v>276</v>
      </c>
      <c r="B44" s="19" t="s">
        <v>410</v>
      </c>
      <c r="C44" s="19" t="s">
        <v>290</v>
      </c>
      <c r="D44" s="19" t="s">
        <v>291</v>
      </c>
      <c r="E44" s="19" t="s">
        <v>411</v>
      </c>
      <c r="F44" s="21" t="s">
        <v>309</v>
      </c>
      <c r="G44" s="19" t="s">
        <v>132</v>
      </c>
      <c r="H44" s="21" t="s">
        <v>362</v>
      </c>
      <c r="I44" s="21" t="s">
        <v>296</v>
      </c>
      <c r="J44" s="19" t="s">
        <v>412</v>
      </c>
    </row>
    <row r="45" ht="40.5" customHeight="1" spans="1:10">
      <c r="A45" s="98" t="s">
        <v>276</v>
      </c>
      <c r="B45" s="19" t="s">
        <v>410</v>
      </c>
      <c r="C45" s="19" t="s">
        <v>290</v>
      </c>
      <c r="D45" s="19" t="s">
        <v>291</v>
      </c>
      <c r="E45" s="19" t="s">
        <v>413</v>
      </c>
      <c r="F45" s="21" t="s">
        <v>309</v>
      </c>
      <c r="G45" s="19" t="s">
        <v>131</v>
      </c>
      <c r="H45" s="21" t="s">
        <v>362</v>
      </c>
      <c r="I45" s="21" t="s">
        <v>296</v>
      </c>
      <c r="J45" s="19" t="s">
        <v>414</v>
      </c>
    </row>
    <row r="46" ht="40.5" customHeight="1" spans="1:10">
      <c r="A46" s="98" t="s">
        <v>276</v>
      </c>
      <c r="B46" s="19" t="s">
        <v>410</v>
      </c>
      <c r="C46" s="19" t="s">
        <v>290</v>
      </c>
      <c r="D46" s="19" t="s">
        <v>291</v>
      </c>
      <c r="E46" s="19" t="s">
        <v>415</v>
      </c>
      <c r="F46" s="21" t="s">
        <v>309</v>
      </c>
      <c r="G46" s="19" t="s">
        <v>131</v>
      </c>
      <c r="H46" s="21" t="s">
        <v>416</v>
      </c>
      <c r="I46" s="21" t="s">
        <v>296</v>
      </c>
      <c r="J46" s="19" t="s">
        <v>417</v>
      </c>
    </row>
    <row r="47" ht="40.5" customHeight="1" spans="1:10">
      <c r="A47" s="98" t="s">
        <v>276</v>
      </c>
      <c r="B47" s="19" t="s">
        <v>410</v>
      </c>
      <c r="C47" s="19" t="s">
        <v>290</v>
      </c>
      <c r="D47" s="19" t="s">
        <v>291</v>
      </c>
      <c r="E47" s="19" t="s">
        <v>418</v>
      </c>
      <c r="F47" s="21" t="s">
        <v>309</v>
      </c>
      <c r="G47" s="19" t="s">
        <v>133</v>
      </c>
      <c r="H47" s="21" t="s">
        <v>416</v>
      </c>
      <c r="I47" s="21" t="s">
        <v>296</v>
      </c>
      <c r="J47" s="19" t="s">
        <v>419</v>
      </c>
    </row>
    <row r="48" ht="40.5" customHeight="1" spans="1:10">
      <c r="A48" s="98" t="s">
        <v>276</v>
      </c>
      <c r="B48" s="19" t="s">
        <v>410</v>
      </c>
      <c r="C48" s="19" t="s">
        <v>290</v>
      </c>
      <c r="D48" s="19" t="s">
        <v>291</v>
      </c>
      <c r="E48" s="19" t="s">
        <v>420</v>
      </c>
      <c r="F48" s="21" t="s">
        <v>309</v>
      </c>
      <c r="G48" s="19" t="s">
        <v>421</v>
      </c>
      <c r="H48" s="21" t="s">
        <v>362</v>
      </c>
      <c r="I48" s="21" t="s">
        <v>296</v>
      </c>
      <c r="J48" s="19" t="s">
        <v>422</v>
      </c>
    </row>
    <row r="49" ht="40.5" customHeight="1" spans="1:10">
      <c r="A49" s="98" t="s">
        <v>276</v>
      </c>
      <c r="B49" s="19" t="s">
        <v>410</v>
      </c>
      <c r="C49" s="19" t="s">
        <v>290</v>
      </c>
      <c r="D49" s="19" t="s">
        <v>297</v>
      </c>
      <c r="E49" s="19" t="s">
        <v>423</v>
      </c>
      <c r="F49" s="21" t="s">
        <v>309</v>
      </c>
      <c r="G49" s="19" t="s">
        <v>421</v>
      </c>
      <c r="H49" s="21" t="s">
        <v>424</v>
      </c>
      <c r="I49" s="21" t="s">
        <v>296</v>
      </c>
      <c r="J49" s="19" t="s">
        <v>425</v>
      </c>
    </row>
    <row r="50" ht="40.5" customHeight="1" spans="1:10">
      <c r="A50" s="98" t="s">
        <v>276</v>
      </c>
      <c r="B50" s="19" t="s">
        <v>410</v>
      </c>
      <c r="C50" s="19" t="s">
        <v>290</v>
      </c>
      <c r="D50" s="19" t="s">
        <v>302</v>
      </c>
      <c r="E50" s="19" t="s">
        <v>426</v>
      </c>
      <c r="F50" s="21" t="s">
        <v>389</v>
      </c>
      <c r="G50" s="19" t="s">
        <v>421</v>
      </c>
      <c r="H50" s="21" t="s">
        <v>427</v>
      </c>
      <c r="I50" s="21" t="s">
        <v>296</v>
      </c>
      <c r="J50" s="19" t="s">
        <v>428</v>
      </c>
    </row>
    <row r="51" ht="40.5" customHeight="1" spans="1:10">
      <c r="A51" s="98" t="s">
        <v>276</v>
      </c>
      <c r="B51" s="19" t="s">
        <v>410</v>
      </c>
      <c r="C51" s="19" t="s">
        <v>306</v>
      </c>
      <c r="D51" s="19" t="s">
        <v>334</v>
      </c>
      <c r="E51" s="19" t="s">
        <v>429</v>
      </c>
      <c r="F51" s="21" t="s">
        <v>309</v>
      </c>
      <c r="G51" s="19" t="s">
        <v>133</v>
      </c>
      <c r="H51" s="21" t="s">
        <v>430</v>
      </c>
      <c r="I51" s="21" t="s">
        <v>296</v>
      </c>
      <c r="J51" s="19" t="s">
        <v>431</v>
      </c>
    </row>
    <row r="52" ht="40.5" customHeight="1" spans="1:10">
      <c r="A52" s="98" t="s">
        <v>276</v>
      </c>
      <c r="B52" s="19" t="s">
        <v>410</v>
      </c>
      <c r="C52" s="19" t="s">
        <v>306</v>
      </c>
      <c r="D52" s="19" t="s">
        <v>341</v>
      </c>
      <c r="E52" s="19" t="s">
        <v>432</v>
      </c>
      <c r="F52" s="21" t="s">
        <v>293</v>
      </c>
      <c r="G52" s="19" t="s">
        <v>393</v>
      </c>
      <c r="H52" s="21"/>
      <c r="I52" s="21" t="s">
        <v>300</v>
      </c>
      <c r="J52" s="19" t="s">
        <v>433</v>
      </c>
    </row>
    <row r="53" ht="40.5" customHeight="1" spans="1:10">
      <c r="A53" s="98" t="s">
        <v>276</v>
      </c>
      <c r="B53" s="19" t="s">
        <v>410</v>
      </c>
      <c r="C53" s="19" t="s">
        <v>312</v>
      </c>
      <c r="D53" s="19" t="s">
        <v>313</v>
      </c>
      <c r="E53" s="19" t="s">
        <v>313</v>
      </c>
      <c r="F53" s="21" t="s">
        <v>309</v>
      </c>
      <c r="G53" s="19" t="s">
        <v>339</v>
      </c>
      <c r="H53" s="21" t="s">
        <v>315</v>
      </c>
      <c r="I53" s="21" t="s">
        <v>296</v>
      </c>
      <c r="J53" s="19" t="s">
        <v>434</v>
      </c>
    </row>
  </sheetData>
  <mergeCells count="16">
    <mergeCell ref="A2:J2"/>
    <mergeCell ref="A3:H3"/>
    <mergeCell ref="A7:A11"/>
    <mergeCell ref="A12:A21"/>
    <mergeCell ref="A22:A25"/>
    <mergeCell ref="A26:A34"/>
    <mergeCell ref="A35:A39"/>
    <mergeCell ref="A40:A43"/>
    <mergeCell ref="A44:A53"/>
    <mergeCell ref="B7:B11"/>
    <mergeCell ref="B12:B21"/>
    <mergeCell ref="B22:B25"/>
    <mergeCell ref="B26:B34"/>
    <mergeCell ref="B35:B39"/>
    <mergeCell ref="B40:B43"/>
    <mergeCell ref="B44:B53"/>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selection activeCell="A3" sqref="A3:C3"/>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102">
        <v>1</v>
      </c>
      <c r="B1" s="103">
        <v>0</v>
      </c>
      <c r="C1" s="102">
        <v>1</v>
      </c>
      <c r="D1" s="104"/>
      <c r="E1" s="104"/>
      <c r="F1" s="105" t="s">
        <v>435</v>
      </c>
    </row>
    <row r="2" ht="36.75" customHeight="1" spans="1:6">
      <c r="A2" s="106" t="str">
        <f>"2026"&amp;"年部门政府性基金预算支出预算表"</f>
        <v>2026年部门政府性基金预算支出预算表</v>
      </c>
      <c r="B2" s="106" t="s">
        <v>436</v>
      </c>
      <c r="C2" s="106"/>
      <c r="D2" s="106"/>
      <c r="E2" s="106"/>
      <c r="F2" s="106"/>
    </row>
    <row r="3" ht="13.5" customHeight="1" spans="1:6">
      <c r="A3" s="5" t="s">
        <v>26</v>
      </c>
      <c r="B3" s="5"/>
      <c r="C3" s="5"/>
      <c r="D3" s="101"/>
      <c r="E3" s="101"/>
      <c r="F3" s="101" t="s">
        <v>1</v>
      </c>
    </row>
    <row r="4" ht="19.5" customHeight="1" spans="1:6">
      <c r="A4" s="107" t="s">
        <v>145</v>
      </c>
      <c r="B4" s="108" t="s">
        <v>46</v>
      </c>
      <c r="C4" s="109" t="s">
        <v>47</v>
      </c>
      <c r="D4" s="11" t="s">
        <v>437</v>
      </c>
      <c r="E4" s="11"/>
      <c r="F4" s="12"/>
    </row>
    <row r="5" ht="18.75" customHeight="1" spans="1:6">
      <c r="A5" s="110"/>
      <c r="B5" s="111"/>
      <c r="C5" s="95"/>
      <c r="D5" s="94" t="s">
        <v>29</v>
      </c>
      <c r="E5" s="94" t="s">
        <v>48</v>
      </c>
      <c r="F5" s="94" t="s">
        <v>49</v>
      </c>
    </row>
    <row r="6" ht="18.75" customHeight="1" spans="1:6">
      <c r="A6" s="110">
        <v>1</v>
      </c>
      <c r="B6" s="112" t="s">
        <v>131</v>
      </c>
      <c r="C6" s="95">
        <v>3</v>
      </c>
      <c r="D6" s="94">
        <v>4</v>
      </c>
      <c r="E6" s="94">
        <v>5</v>
      </c>
      <c r="F6" s="94">
        <v>6</v>
      </c>
    </row>
    <row r="7" ht="21" customHeight="1" spans="1:6">
      <c r="A7" s="19" t="s">
        <v>44</v>
      </c>
      <c r="B7" s="19"/>
      <c r="C7" s="19"/>
      <c r="D7" s="20">
        <v>3707434.31</v>
      </c>
      <c r="E7" s="20"/>
      <c r="F7" s="20">
        <v>3707434.31</v>
      </c>
    </row>
    <row r="8" ht="21" customHeight="1" spans="1:6">
      <c r="A8" s="19" t="s">
        <v>44</v>
      </c>
      <c r="B8" s="19" t="s">
        <v>79</v>
      </c>
      <c r="C8" s="19" t="s">
        <v>80</v>
      </c>
      <c r="D8" s="20">
        <v>3707434.31</v>
      </c>
      <c r="E8" s="20"/>
      <c r="F8" s="20">
        <v>3707434.31</v>
      </c>
    </row>
    <row r="9" ht="21" customHeight="1" spans="1:6">
      <c r="A9" s="19" t="s">
        <v>44</v>
      </c>
      <c r="B9" s="98" t="s">
        <v>81</v>
      </c>
      <c r="C9" s="98" t="s">
        <v>82</v>
      </c>
      <c r="D9" s="20">
        <v>3707434.31</v>
      </c>
      <c r="E9" s="20"/>
      <c r="F9" s="20">
        <v>3707434.31</v>
      </c>
    </row>
    <row r="10" ht="21" customHeight="1" spans="1:6">
      <c r="A10" s="19" t="s">
        <v>44</v>
      </c>
      <c r="B10" s="113" t="s">
        <v>83</v>
      </c>
      <c r="C10" s="113" t="s">
        <v>84</v>
      </c>
      <c r="D10" s="20">
        <v>3707434.31</v>
      </c>
      <c r="E10" s="20"/>
      <c r="F10" s="20">
        <v>3707434.31</v>
      </c>
    </row>
    <row r="11" ht="18.75" customHeight="1" spans="1:6">
      <c r="A11" s="114" t="s">
        <v>115</v>
      </c>
      <c r="B11" s="115" t="s">
        <v>115</v>
      </c>
      <c r="C11" s="116" t="s">
        <v>115</v>
      </c>
      <c r="D11" s="20">
        <v>3707434.31</v>
      </c>
      <c r="E11" s="20"/>
      <c r="F11" s="20">
        <v>3707434.31</v>
      </c>
    </row>
  </sheetData>
  <mergeCells count="7">
    <mergeCell ref="A2:F2"/>
    <mergeCell ref="A3:C3"/>
    <mergeCell ref="D4:F4"/>
    <mergeCell ref="A11:C11"/>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5"/>
  <sheetViews>
    <sheetView showZeros="0" workbookViewId="0">
      <selection activeCell="A3" sqref="A3:F3"/>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7"/>
      <c r="P1" s="87"/>
      <c r="Q1" s="30" t="s">
        <v>438</v>
      </c>
    </row>
    <row r="2" ht="35.25" customHeight="1" spans="1:17">
      <c r="A2" s="31" t="str">
        <f>"2026"&amp;"年部门政府采购预算表"</f>
        <v>2026年部门政府采购预算表</v>
      </c>
      <c r="B2" s="31"/>
      <c r="C2" s="31"/>
      <c r="D2" s="31"/>
      <c r="E2" s="31"/>
      <c r="F2" s="31"/>
      <c r="G2" s="31"/>
      <c r="H2" s="31"/>
      <c r="I2" s="31"/>
      <c r="J2" s="31"/>
      <c r="K2" s="31"/>
      <c r="L2" s="31"/>
      <c r="M2" s="31"/>
      <c r="N2" s="31"/>
      <c r="O2" s="31"/>
      <c r="P2" s="31"/>
      <c r="Q2" s="31"/>
    </row>
    <row r="3" ht="18.75" customHeight="1" spans="1:17">
      <c r="A3" s="32" t="s">
        <v>26</v>
      </c>
      <c r="B3" s="32"/>
      <c r="C3" s="32"/>
      <c r="D3" s="32"/>
      <c r="E3" s="32"/>
      <c r="F3" s="32"/>
      <c r="G3" s="6"/>
      <c r="H3" s="6"/>
      <c r="I3" s="6"/>
      <c r="J3" s="6"/>
      <c r="K3" s="33"/>
      <c r="L3" s="33"/>
      <c r="M3" s="33"/>
      <c r="N3" s="33"/>
      <c r="O3" s="7"/>
      <c r="P3" s="7"/>
      <c r="Q3" s="101" t="s">
        <v>137</v>
      </c>
    </row>
    <row r="4" ht="15.75" customHeight="1" spans="1:17">
      <c r="A4" s="9" t="s">
        <v>439</v>
      </c>
      <c r="B4" s="78" t="s">
        <v>440</v>
      </c>
      <c r="C4" s="78" t="s">
        <v>441</v>
      </c>
      <c r="D4" s="78" t="s">
        <v>442</v>
      </c>
      <c r="E4" s="78" t="s">
        <v>443</v>
      </c>
      <c r="F4" s="78" t="s">
        <v>444</v>
      </c>
      <c r="G4" s="36" t="s">
        <v>152</v>
      </c>
      <c r="H4" s="36"/>
      <c r="I4" s="36"/>
      <c r="J4" s="36"/>
      <c r="K4" s="36"/>
      <c r="L4" s="36"/>
      <c r="M4" s="36"/>
      <c r="N4" s="36"/>
      <c r="O4" s="36"/>
      <c r="P4" s="36"/>
      <c r="Q4" s="37"/>
    </row>
    <row r="5" ht="17.25" customHeight="1" spans="1:17">
      <c r="A5" s="14"/>
      <c r="B5" s="80"/>
      <c r="C5" s="80"/>
      <c r="D5" s="80"/>
      <c r="E5" s="80"/>
      <c r="F5" s="80"/>
      <c r="G5" s="80" t="s">
        <v>29</v>
      </c>
      <c r="H5" s="80" t="s">
        <v>32</v>
      </c>
      <c r="I5" s="80" t="s">
        <v>445</v>
      </c>
      <c r="J5" s="80" t="s">
        <v>446</v>
      </c>
      <c r="K5" s="81" t="s">
        <v>447</v>
      </c>
      <c r="L5" s="92" t="s">
        <v>51</v>
      </c>
      <c r="M5" s="92"/>
      <c r="N5" s="92"/>
      <c r="O5" s="92"/>
      <c r="P5" s="92"/>
      <c r="Q5" s="82"/>
    </row>
    <row r="6" ht="54" customHeight="1" spans="1:17">
      <c r="A6" s="16"/>
      <c r="B6" s="82"/>
      <c r="C6" s="82"/>
      <c r="D6" s="82"/>
      <c r="E6" s="82"/>
      <c r="F6" s="82"/>
      <c r="G6" s="82"/>
      <c r="H6" s="82" t="s">
        <v>31</v>
      </c>
      <c r="I6" s="82"/>
      <c r="J6" s="82"/>
      <c r="K6" s="83"/>
      <c r="L6" s="82" t="s">
        <v>31</v>
      </c>
      <c r="M6" s="82" t="s">
        <v>38</v>
      </c>
      <c r="N6" s="82" t="s">
        <v>159</v>
      </c>
      <c r="O6" s="93" t="s">
        <v>40</v>
      </c>
      <c r="P6" s="83" t="s">
        <v>41</v>
      </c>
      <c r="Q6" s="82" t="s">
        <v>42</v>
      </c>
    </row>
    <row r="7" ht="19.5" customHeight="1" spans="1:17">
      <c r="A7" s="27">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19" t="s">
        <v>44</v>
      </c>
      <c r="B8" s="96"/>
      <c r="C8" s="96"/>
      <c r="D8" s="96"/>
      <c r="E8" s="97">
        <v>305</v>
      </c>
      <c r="F8" s="20">
        <v>25156</v>
      </c>
      <c r="G8" s="20">
        <v>43656</v>
      </c>
      <c r="H8" s="20">
        <v>35656</v>
      </c>
      <c r="I8" s="20"/>
      <c r="J8" s="20"/>
      <c r="K8" s="20"/>
      <c r="L8" s="20">
        <v>8000</v>
      </c>
      <c r="M8" s="20"/>
      <c r="N8" s="20"/>
      <c r="O8" s="20"/>
      <c r="P8" s="20"/>
      <c r="Q8" s="20">
        <v>8000</v>
      </c>
    </row>
    <row r="9" ht="21" customHeight="1" spans="1:17">
      <c r="A9" s="98" t="s">
        <v>193</v>
      </c>
      <c r="B9" s="19" t="s">
        <v>448</v>
      </c>
      <c r="C9" s="19" t="s">
        <v>449</v>
      </c>
      <c r="D9" s="21" t="s">
        <v>450</v>
      </c>
      <c r="E9" s="99">
        <v>300</v>
      </c>
      <c r="F9" s="20">
        <v>9156</v>
      </c>
      <c r="G9" s="20">
        <v>9156</v>
      </c>
      <c r="H9" s="20">
        <v>9156</v>
      </c>
      <c r="I9" s="20"/>
      <c r="J9" s="20"/>
      <c r="K9" s="20"/>
      <c r="L9" s="20"/>
      <c r="M9" s="20"/>
      <c r="N9" s="20"/>
      <c r="O9" s="20"/>
      <c r="P9" s="20"/>
      <c r="Q9" s="20"/>
    </row>
    <row r="10" ht="21" customHeight="1" spans="1:17">
      <c r="A10" s="98" t="s">
        <v>140</v>
      </c>
      <c r="B10" s="19" t="s">
        <v>451</v>
      </c>
      <c r="C10" s="19" t="s">
        <v>452</v>
      </c>
      <c r="D10" s="21" t="s">
        <v>453</v>
      </c>
      <c r="E10" s="99">
        <v>1</v>
      </c>
      <c r="F10" s="20">
        <v>3000</v>
      </c>
      <c r="G10" s="20">
        <v>3000</v>
      </c>
      <c r="H10" s="20">
        <v>3000</v>
      </c>
      <c r="I10" s="20"/>
      <c r="J10" s="20"/>
      <c r="K10" s="20"/>
      <c r="L10" s="20"/>
      <c r="M10" s="20"/>
      <c r="N10" s="20"/>
      <c r="O10" s="20"/>
      <c r="P10" s="20"/>
      <c r="Q10" s="20"/>
    </row>
    <row r="11" ht="21" customHeight="1" spans="1:17">
      <c r="A11" s="98" t="s">
        <v>140</v>
      </c>
      <c r="B11" s="19" t="s">
        <v>454</v>
      </c>
      <c r="C11" s="19" t="s">
        <v>455</v>
      </c>
      <c r="D11" s="21" t="s">
        <v>453</v>
      </c>
      <c r="E11" s="99">
        <v>1</v>
      </c>
      <c r="F11" s="20"/>
      <c r="G11" s="20">
        <v>15000</v>
      </c>
      <c r="H11" s="20">
        <v>15000</v>
      </c>
      <c r="I11" s="20"/>
      <c r="J11" s="20"/>
      <c r="K11" s="20"/>
      <c r="L11" s="20"/>
      <c r="M11" s="20"/>
      <c r="N11" s="20"/>
      <c r="O11" s="20"/>
      <c r="P11" s="20"/>
      <c r="Q11" s="20"/>
    </row>
    <row r="12" ht="21" customHeight="1" spans="1:17">
      <c r="A12" s="98" t="s">
        <v>217</v>
      </c>
      <c r="B12" s="19" t="s">
        <v>456</v>
      </c>
      <c r="C12" s="19" t="s">
        <v>457</v>
      </c>
      <c r="D12" s="21" t="s">
        <v>453</v>
      </c>
      <c r="E12" s="99">
        <v>1</v>
      </c>
      <c r="F12" s="20"/>
      <c r="G12" s="20">
        <v>3500</v>
      </c>
      <c r="H12" s="20">
        <v>3500</v>
      </c>
      <c r="I12" s="20"/>
      <c r="J12" s="20"/>
      <c r="K12" s="20"/>
      <c r="L12" s="20"/>
      <c r="M12" s="20"/>
      <c r="N12" s="20"/>
      <c r="O12" s="20"/>
      <c r="P12" s="20"/>
      <c r="Q12" s="20"/>
    </row>
    <row r="13" ht="21" customHeight="1" spans="1:17">
      <c r="A13" s="98" t="s">
        <v>217</v>
      </c>
      <c r="B13" s="19" t="s">
        <v>458</v>
      </c>
      <c r="C13" s="19" t="s">
        <v>452</v>
      </c>
      <c r="D13" s="21" t="s">
        <v>453</v>
      </c>
      <c r="E13" s="99">
        <v>1</v>
      </c>
      <c r="F13" s="20">
        <v>5000</v>
      </c>
      <c r="G13" s="20">
        <v>5000</v>
      </c>
      <c r="H13" s="20">
        <v>5000</v>
      </c>
      <c r="I13" s="20"/>
      <c r="J13" s="20"/>
      <c r="K13" s="20"/>
      <c r="L13" s="20"/>
      <c r="M13" s="20"/>
      <c r="N13" s="20"/>
      <c r="O13" s="20"/>
      <c r="P13" s="20"/>
      <c r="Q13" s="20"/>
    </row>
    <row r="14" ht="21" customHeight="1" spans="1:17">
      <c r="A14" s="98" t="s">
        <v>242</v>
      </c>
      <c r="B14" s="19" t="s">
        <v>459</v>
      </c>
      <c r="C14" s="19" t="s">
        <v>460</v>
      </c>
      <c r="D14" s="21" t="s">
        <v>453</v>
      </c>
      <c r="E14" s="99">
        <v>1</v>
      </c>
      <c r="F14" s="20">
        <v>8000</v>
      </c>
      <c r="G14" s="20">
        <v>8000</v>
      </c>
      <c r="H14" s="20"/>
      <c r="I14" s="20"/>
      <c r="J14" s="20"/>
      <c r="K14" s="20"/>
      <c r="L14" s="20">
        <v>8000</v>
      </c>
      <c r="M14" s="20"/>
      <c r="N14" s="20"/>
      <c r="O14" s="20"/>
      <c r="P14" s="20"/>
      <c r="Q14" s="20">
        <v>8000</v>
      </c>
    </row>
    <row r="15" ht="21" customHeight="1" spans="1:17">
      <c r="A15" s="85" t="s">
        <v>115</v>
      </c>
      <c r="B15" s="86"/>
      <c r="C15" s="86"/>
      <c r="D15" s="86"/>
      <c r="E15" s="100"/>
      <c r="F15" s="20">
        <v>25156</v>
      </c>
      <c r="G15" s="20">
        <v>43656</v>
      </c>
      <c r="H15" s="20">
        <v>35656</v>
      </c>
      <c r="I15" s="20"/>
      <c r="J15" s="20"/>
      <c r="K15" s="20"/>
      <c r="L15" s="20">
        <v>8000</v>
      </c>
      <c r="M15" s="20"/>
      <c r="N15" s="20"/>
      <c r="O15" s="20"/>
      <c r="P15" s="20"/>
      <c r="Q15" s="20">
        <v>8000</v>
      </c>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A3" sqref="A3:C3"/>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72"/>
      <c r="B1" s="72"/>
      <c r="C1" s="73"/>
      <c r="D1" s="72"/>
      <c r="E1" s="72"/>
      <c r="F1" s="72"/>
      <c r="G1" s="72"/>
      <c r="H1" s="74"/>
      <c r="I1" s="72"/>
      <c r="J1" s="72"/>
      <c r="K1" s="72"/>
      <c r="L1" s="87"/>
      <c r="M1" s="88"/>
      <c r="N1" s="89" t="s">
        <v>461</v>
      </c>
    </row>
    <row r="2" ht="34.5" customHeight="1" spans="1:14">
      <c r="A2" s="31" t="str">
        <f>"2026"&amp;"年部门政府购买服务预算表"</f>
        <v>2026年部门政府购买服务预算表</v>
      </c>
      <c r="B2" s="31"/>
      <c r="C2" s="31"/>
      <c r="D2" s="31"/>
      <c r="E2" s="31"/>
      <c r="F2" s="31"/>
      <c r="G2" s="31"/>
      <c r="H2" s="31"/>
      <c r="I2" s="31"/>
      <c r="J2" s="31"/>
      <c r="K2" s="31"/>
      <c r="L2" s="31"/>
      <c r="M2" s="31"/>
      <c r="N2" s="31"/>
    </row>
    <row r="3" ht="18.75" customHeight="1" spans="1:14">
      <c r="A3" s="75" t="s">
        <v>26</v>
      </c>
      <c r="B3" s="75"/>
      <c r="C3" s="75"/>
      <c r="D3" s="76"/>
      <c r="E3" s="76"/>
      <c r="F3" s="76"/>
      <c r="G3" s="76"/>
      <c r="H3" s="77"/>
      <c r="I3" s="76"/>
      <c r="J3" s="76"/>
      <c r="K3" s="76"/>
      <c r="L3" s="7"/>
      <c r="M3" s="90"/>
      <c r="N3" s="91" t="s">
        <v>137</v>
      </c>
    </row>
    <row r="4" ht="18.75" customHeight="1" spans="1:14">
      <c r="A4" s="9" t="s">
        <v>439</v>
      </c>
      <c r="B4" s="78" t="s">
        <v>462</v>
      </c>
      <c r="C4" s="79" t="s">
        <v>463</v>
      </c>
      <c r="D4" s="36" t="s">
        <v>152</v>
      </c>
      <c r="E4" s="36"/>
      <c r="F4" s="36"/>
      <c r="G4" s="36"/>
      <c r="H4" s="36"/>
      <c r="I4" s="36"/>
      <c r="J4" s="36"/>
      <c r="K4" s="36"/>
      <c r="L4" s="36"/>
      <c r="M4" s="36"/>
      <c r="N4" s="37"/>
    </row>
    <row r="5" ht="17.25" customHeight="1" spans="1:14">
      <c r="A5" s="14"/>
      <c r="B5" s="80"/>
      <c r="C5" s="81"/>
      <c r="D5" s="80" t="s">
        <v>29</v>
      </c>
      <c r="E5" s="80" t="s">
        <v>32</v>
      </c>
      <c r="F5" s="80" t="s">
        <v>445</v>
      </c>
      <c r="G5" s="80" t="s">
        <v>446</v>
      </c>
      <c r="H5" s="81" t="s">
        <v>447</v>
      </c>
      <c r="I5" s="92" t="s">
        <v>51</v>
      </c>
      <c r="J5" s="92"/>
      <c r="K5" s="92"/>
      <c r="L5" s="92"/>
      <c r="M5" s="92"/>
      <c r="N5" s="82"/>
    </row>
    <row r="6" ht="54" customHeight="1" spans="1:14">
      <c r="A6" s="16"/>
      <c r="B6" s="82"/>
      <c r="C6" s="83"/>
      <c r="D6" s="82"/>
      <c r="E6" s="82"/>
      <c r="F6" s="82"/>
      <c r="G6" s="82"/>
      <c r="H6" s="83"/>
      <c r="I6" s="82" t="s">
        <v>31</v>
      </c>
      <c r="J6" s="82" t="s">
        <v>38</v>
      </c>
      <c r="K6" s="82" t="s">
        <v>159</v>
      </c>
      <c r="L6" s="93" t="s">
        <v>40</v>
      </c>
      <c r="M6" s="83" t="s">
        <v>41</v>
      </c>
      <c r="N6" s="82" t="s">
        <v>42</v>
      </c>
    </row>
    <row r="7" ht="19.5" customHeight="1" spans="1:14">
      <c r="A7" s="84">
        <v>1</v>
      </c>
      <c r="B7" s="84">
        <v>2</v>
      </c>
      <c r="C7" s="84">
        <v>3</v>
      </c>
      <c r="D7" s="84">
        <v>4</v>
      </c>
      <c r="E7" s="84">
        <v>5</v>
      </c>
      <c r="F7" s="84">
        <v>6</v>
      </c>
      <c r="G7" s="84">
        <v>7</v>
      </c>
      <c r="H7" s="84">
        <v>8</v>
      </c>
      <c r="I7" s="84">
        <v>9</v>
      </c>
      <c r="J7" s="84">
        <v>10</v>
      </c>
      <c r="K7" s="84">
        <v>11</v>
      </c>
      <c r="L7" s="84">
        <v>12</v>
      </c>
      <c r="M7" s="84">
        <v>13</v>
      </c>
      <c r="N7" s="84">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5" t="s">
        <v>115</v>
      </c>
      <c r="B10" s="86"/>
      <c r="C10" s="86"/>
      <c r="D10" s="20"/>
      <c r="E10" s="20"/>
      <c r="F10" s="20"/>
      <c r="G10" s="20"/>
      <c r="H10" s="20"/>
      <c r="I10" s="20"/>
      <c r="J10" s="20"/>
      <c r="K10" s="20"/>
      <c r="L10" s="20"/>
      <c r="M10" s="20"/>
      <c r="N10" s="20"/>
    </row>
    <row r="11" customHeight="1" spans="1:1">
      <c r="A11" t="s">
        <v>464</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3" sqref="A3:F3"/>
    </sheetView>
  </sheetViews>
  <sheetFormatPr defaultColWidth="10.6555555555556" defaultRowHeight="14.25" customHeight="1" outlineLevelCol="6"/>
  <cols>
    <col min="1" max="1" width="44" customWidth="1"/>
    <col min="2" max="7" width="21.5" customWidth="1"/>
  </cols>
  <sheetData>
    <row r="1" ht="13.5" customHeight="1" spans="1:7">
      <c r="A1" s="58"/>
      <c r="B1" s="58"/>
      <c r="C1" s="58"/>
      <c r="D1" s="58"/>
      <c r="E1" s="58"/>
      <c r="F1" s="59"/>
      <c r="G1" s="60" t="s">
        <v>465</v>
      </c>
    </row>
    <row r="2" ht="27.75" customHeight="1" spans="1:7">
      <c r="A2" s="61" t="str">
        <f>"2026"&amp;"年对下转移支付预算表"</f>
        <v>2026年对下转移支付预算表</v>
      </c>
      <c r="B2" s="43"/>
      <c r="C2" s="43"/>
      <c r="D2" s="43"/>
      <c r="E2" s="43"/>
      <c r="F2" s="43"/>
      <c r="G2" s="44"/>
    </row>
    <row r="3" ht="18" customHeight="1" spans="1:7">
      <c r="A3" s="62" t="s">
        <v>26</v>
      </c>
      <c r="B3" s="63"/>
      <c r="C3" s="63"/>
      <c r="D3" s="63"/>
      <c r="E3" s="63"/>
      <c r="F3" s="64"/>
      <c r="G3" s="65" t="s">
        <v>137</v>
      </c>
    </row>
    <row r="4" ht="19.5" customHeight="1" spans="1:7">
      <c r="A4" s="66" t="s">
        <v>466</v>
      </c>
      <c r="B4" s="50" t="s">
        <v>148</v>
      </c>
      <c r="C4" s="50" t="s">
        <v>149</v>
      </c>
      <c r="D4" s="50" t="s">
        <v>152</v>
      </c>
      <c r="E4" s="50"/>
      <c r="F4" s="50"/>
      <c r="G4" s="49" t="s">
        <v>467</v>
      </c>
    </row>
    <row r="5" ht="40.5" customHeight="1" spans="1:7">
      <c r="A5" s="67"/>
      <c r="B5" s="68"/>
      <c r="C5" s="68"/>
      <c r="D5" s="68" t="s">
        <v>29</v>
      </c>
      <c r="E5" s="69" t="s">
        <v>32</v>
      </c>
      <c r="F5" s="70" t="s">
        <v>468</v>
      </c>
      <c r="G5" s="71" t="s">
        <v>469</v>
      </c>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row r="9" customHeight="1" spans="1:1">
      <c r="A9" t="s">
        <v>464</v>
      </c>
    </row>
  </sheetData>
  <mergeCells count="7">
    <mergeCell ref="A2:G2"/>
    <mergeCell ref="A3:F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3" sqref="A3:H3"/>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470</v>
      </c>
    </row>
    <row r="2" ht="28.5" customHeight="1" spans="1:10">
      <c r="A2" s="43" t="str">
        <f>"2026"&amp;"年对下转移支付绩效目标表"</f>
        <v>2026年对下转移支付绩效目标表</v>
      </c>
      <c r="B2" s="43"/>
      <c r="C2" s="43"/>
      <c r="D2" s="43"/>
      <c r="E2" s="43"/>
      <c r="F2" s="44"/>
      <c r="G2" s="43"/>
      <c r="H2" s="44"/>
      <c r="I2" s="44"/>
      <c r="J2" s="43"/>
    </row>
    <row r="3" ht="17.25" customHeight="1" spans="1:10">
      <c r="A3" s="45" t="s">
        <v>26</v>
      </c>
      <c r="B3" s="46"/>
      <c r="C3" s="46"/>
      <c r="D3" s="46"/>
      <c r="E3" s="46"/>
      <c r="F3" s="47"/>
      <c r="G3" s="46"/>
      <c r="H3" s="47"/>
      <c r="I3" s="57"/>
      <c r="J3" s="57"/>
    </row>
    <row r="4" ht="44.25" customHeight="1" spans="1:10">
      <c r="A4" s="48" t="s">
        <v>279</v>
      </c>
      <c r="B4" s="48" t="s">
        <v>280</v>
      </c>
      <c r="C4" s="48" t="s">
        <v>281</v>
      </c>
      <c r="D4" s="48" t="s">
        <v>282</v>
      </c>
      <c r="E4" s="48" t="s">
        <v>283</v>
      </c>
      <c r="F4" s="49" t="s">
        <v>284</v>
      </c>
      <c r="G4" s="48" t="s">
        <v>285</v>
      </c>
      <c r="H4" s="49" t="s">
        <v>286</v>
      </c>
      <c r="I4" s="49" t="s">
        <v>287</v>
      </c>
      <c r="J4" s="48" t="s">
        <v>288</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row r="8" customHeight="1" spans="1:1">
      <c r="A8" t="s">
        <v>464</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selection activeCell="A3" sqref="A3:C3"/>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471</v>
      </c>
    </row>
    <row r="2" ht="34.5" customHeight="1" spans="1:8">
      <c r="A2" s="31" t="str">
        <f>"2026"&amp;"年新增资产配置表"</f>
        <v>2026年新增资产配置表</v>
      </c>
      <c r="B2" s="31"/>
      <c r="C2" s="31"/>
      <c r="D2" s="31"/>
      <c r="E2" s="31"/>
      <c r="F2" s="31"/>
      <c r="G2" s="31"/>
      <c r="H2" s="31"/>
    </row>
    <row r="3" ht="19.5" customHeight="1" spans="1:8">
      <c r="A3" s="32" t="s">
        <v>26</v>
      </c>
      <c r="B3" s="32"/>
      <c r="C3" s="32"/>
      <c r="D3" s="33"/>
      <c r="E3" s="33"/>
      <c r="F3" s="33"/>
      <c r="G3" s="33"/>
      <c r="H3" s="34" t="s">
        <v>137</v>
      </c>
    </row>
    <row r="4" ht="18" customHeight="1" spans="1:8">
      <c r="A4" s="9" t="s">
        <v>145</v>
      </c>
      <c r="B4" s="9" t="s">
        <v>472</v>
      </c>
      <c r="C4" s="9" t="s">
        <v>473</v>
      </c>
      <c r="D4" s="9" t="s">
        <v>474</v>
      </c>
      <c r="E4" s="9" t="s">
        <v>475</v>
      </c>
      <c r="F4" s="35" t="s">
        <v>476</v>
      </c>
      <c r="G4" s="36"/>
      <c r="H4" s="37"/>
    </row>
    <row r="5" ht="18" customHeight="1" spans="1:8">
      <c r="A5" s="16"/>
      <c r="B5" s="16"/>
      <c r="C5" s="16"/>
      <c r="D5" s="16"/>
      <c r="E5" s="16"/>
      <c r="F5" s="38" t="s">
        <v>443</v>
      </c>
      <c r="G5" s="38" t="s">
        <v>477</v>
      </c>
      <c r="H5" s="38" t="s">
        <v>478</v>
      </c>
    </row>
    <row r="6" ht="21" customHeight="1" spans="1:8">
      <c r="A6" s="38">
        <v>1</v>
      </c>
      <c r="B6" s="38">
        <v>2</v>
      </c>
      <c r="C6" s="38">
        <v>3</v>
      </c>
      <c r="D6" s="38">
        <v>4</v>
      </c>
      <c r="E6" s="38">
        <v>5</v>
      </c>
      <c r="F6" s="38">
        <v>6</v>
      </c>
      <c r="G6" s="38">
        <v>7</v>
      </c>
      <c r="H6" s="38">
        <v>8</v>
      </c>
    </row>
    <row r="7" ht="33" customHeight="1" spans="1:8">
      <c r="A7" s="39"/>
      <c r="B7" s="39"/>
      <c r="C7" s="39"/>
      <c r="D7" s="39"/>
      <c r="E7" s="21"/>
      <c r="F7" s="20"/>
      <c r="G7" s="20"/>
      <c r="H7" s="20"/>
    </row>
    <row r="8" ht="33" customHeight="1" spans="1:8">
      <c r="A8" s="39"/>
      <c r="B8" s="39"/>
      <c r="C8" s="39"/>
      <c r="D8" s="39"/>
      <c r="E8" s="21"/>
      <c r="F8" s="20"/>
      <c r="G8" s="20"/>
      <c r="H8" s="20"/>
    </row>
    <row r="9" ht="24" customHeight="1" spans="1:8">
      <c r="A9" s="40" t="s">
        <v>29</v>
      </c>
      <c r="B9" s="41"/>
      <c r="C9" s="41"/>
      <c r="D9" s="41"/>
      <c r="E9" s="42"/>
      <c r="F9" s="20"/>
      <c r="G9" s="20"/>
      <c r="H9" s="20"/>
    </row>
    <row r="10" customHeight="1" spans="1:1">
      <c r="A10" t="s">
        <v>464</v>
      </c>
    </row>
  </sheetData>
  <mergeCells count="9">
    <mergeCell ref="A2:H2"/>
    <mergeCell ref="A3:C3"/>
    <mergeCell ref="F4:H4"/>
    <mergeCell ref="A9:E9"/>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A3" sqref="A3:G3"/>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479</v>
      </c>
    </row>
    <row r="2" ht="42.75" customHeight="1" spans="1:11">
      <c r="A2" s="4" t="str">
        <f>"2026"&amp;"年上级转移支付补助项目支出预算表"</f>
        <v>2026年上级转移支付补助项目支出预算表</v>
      </c>
      <c r="B2" s="4"/>
      <c r="C2" s="4"/>
      <c r="D2" s="4"/>
      <c r="E2" s="4"/>
      <c r="F2" s="4"/>
      <c r="G2" s="4"/>
      <c r="H2" s="4"/>
      <c r="I2" s="4"/>
      <c r="J2" s="4"/>
      <c r="K2" s="4"/>
    </row>
    <row r="3" ht="19.5" customHeight="1" spans="1:11">
      <c r="A3" s="5" t="s">
        <v>26</v>
      </c>
      <c r="B3" s="5"/>
      <c r="C3" s="5"/>
      <c r="D3" s="5"/>
      <c r="E3" s="5"/>
      <c r="F3" s="5"/>
      <c r="G3" s="5"/>
      <c r="H3" s="6"/>
      <c r="I3" s="6"/>
      <c r="J3" s="6"/>
      <c r="K3" s="7" t="s">
        <v>137</v>
      </c>
    </row>
    <row r="4" ht="21.75" customHeight="1" spans="1:11">
      <c r="A4" s="8" t="s">
        <v>225</v>
      </c>
      <c r="B4" s="8" t="s">
        <v>147</v>
      </c>
      <c r="C4" s="8" t="s">
        <v>226</v>
      </c>
      <c r="D4" s="9" t="s">
        <v>148</v>
      </c>
      <c r="E4" s="9" t="s">
        <v>149</v>
      </c>
      <c r="F4" s="9" t="s">
        <v>227</v>
      </c>
      <c r="G4" s="9" t="s">
        <v>228</v>
      </c>
      <c r="H4" s="25" t="s">
        <v>29</v>
      </c>
      <c r="I4" s="10" t="s">
        <v>480</v>
      </c>
      <c r="J4" s="11"/>
      <c r="K4" s="12"/>
    </row>
    <row r="5" ht="21.75" customHeight="1" spans="1:11">
      <c r="A5" s="13"/>
      <c r="B5" s="13"/>
      <c r="C5" s="13"/>
      <c r="D5" s="14"/>
      <c r="E5" s="14"/>
      <c r="F5" s="14"/>
      <c r="G5" s="14"/>
      <c r="H5" s="26"/>
      <c r="I5" s="9" t="s">
        <v>32</v>
      </c>
      <c r="J5" s="9" t="s">
        <v>33</v>
      </c>
      <c r="K5" s="9" t="s">
        <v>34</v>
      </c>
    </row>
    <row r="6" ht="40.5" customHeight="1" spans="1:11">
      <c r="A6" s="15"/>
      <c r="B6" s="15"/>
      <c r="C6" s="15"/>
      <c r="D6" s="16"/>
      <c r="E6" s="16"/>
      <c r="F6" s="16"/>
      <c r="G6" s="16"/>
      <c r="H6" s="27"/>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115</v>
      </c>
      <c r="B10" s="23"/>
      <c r="C10" s="23"/>
      <c r="D10" s="23"/>
      <c r="E10" s="23"/>
      <c r="F10" s="23"/>
      <c r="G10" s="24"/>
      <c r="H10" s="20"/>
      <c r="I10" s="20"/>
      <c r="J10" s="20"/>
      <c r="K10" s="20"/>
    </row>
    <row r="11" customHeight="1" spans="1:1">
      <c r="A11" t="s">
        <v>464</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showZeros="0" workbookViewId="0">
      <selection activeCell="D21" sqref="D2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481</v>
      </c>
    </row>
    <row r="2" ht="36.75" customHeight="1" spans="1:7">
      <c r="A2" s="4" t="str">
        <f>"2026"&amp;"年部门项目中期规划预算表"</f>
        <v>2026年部门项目中期规划预算表</v>
      </c>
      <c r="B2" s="4"/>
      <c r="C2" s="4"/>
      <c r="D2" s="4"/>
      <c r="E2" s="4"/>
      <c r="F2" s="4"/>
      <c r="G2" s="4"/>
    </row>
    <row r="3" ht="22.5" customHeight="1" spans="1:7">
      <c r="A3" s="5" t="s">
        <v>26</v>
      </c>
      <c r="B3" s="5"/>
      <c r="C3" s="5"/>
      <c r="D3" s="5"/>
      <c r="E3" s="6"/>
      <c r="F3" s="6"/>
      <c r="G3" s="7" t="s">
        <v>137</v>
      </c>
    </row>
    <row r="4" ht="21.75" customHeight="1" spans="1:7">
      <c r="A4" s="8" t="s">
        <v>226</v>
      </c>
      <c r="B4" s="8" t="s">
        <v>225</v>
      </c>
      <c r="C4" s="8" t="s">
        <v>147</v>
      </c>
      <c r="D4" s="9" t="s">
        <v>482</v>
      </c>
      <c r="E4" s="10" t="s">
        <v>32</v>
      </c>
      <c r="F4" s="11"/>
      <c r="G4" s="12"/>
    </row>
    <row r="5" ht="21.75" customHeight="1" spans="1:7">
      <c r="A5" s="13"/>
      <c r="B5" s="13"/>
      <c r="C5" s="13"/>
      <c r="D5" s="14"/>
      <c r="E5" s="8" t="str">
        <f>"2026"&amp;"年"</f>
        <v>2026年</v>
      </c>
      <c r="F5" s="9" t="str">
        <f>("2026"+1)&amp;"年"</f>
        <v>2027年</v>
      </c>
      <c r="G5" s="9" t="str">
        <f>("2026"+2)&amp;"年"</f>
        <v>2028年</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5701926.66</v>
      </c>
      <c r="F8" s="20"/>
      <c r="G8" s="20"/>
    </row>
    <row r="9" ht="22.5" spans="1:7">
      <c r="A9" s="19"/>
      <c r="B9" s="19" t="s">
        <v>232</v>
      </c>
      <c r="C9" s="19" t="s">
        <v>270</v>
      </c>
      <c r="D9" s="21" t="s">
        <v>483</v>
      </c>
      <c r="E9" s="20">
        <v>100000</v>
      </c>
      <c r="F9" s="20"/>
      <c r="G9" s="20"/>
    </row>
    <row r="10" ht="22.5" spans="1:7">
      <c r="A10" s="19"/>
      <c r="B10" s="19" t="s">
        <v>232</v>
      </c>
      <c r="C10" s="19" t="s">
        <v>276</v>
      </c>
      <c r="D10" s="21" t="s">
        <v>483</v>
      </c>
      <c r="E10" s="20">
        <v>200000</v>
      </c>
      <c r="F10" s="20"/>
      <c r="G10" s="20"/>
    </row>
    <row r="11" ht="22.5" spans="1:7">
      <c r="A11" s="19"/>
      <c r="B11" s="19" t="s">
        <v>235</v>
      </c>
      <c r="C11" s="19" t="s">
        <v>246</v>
      </c>
      <c r="D11" s="21" t="s">
        <v>483</v>
      </c>
      <c r="E11" s="20">
        <v>2169566.66</v>
      </c>
      <c r="F11" s="20"/>
      <c r="G11" s="20"/>
    </row>
    <row r="12" ht="20" customHeight="1" spans="1:7">
      <c r="A12" s="19"/>
      <c r="B12" s="19" t="s">
        <v>235</v>
      </c>
      <c r="C12" s="19" t="s">
        <v>266</v>
      </c>
      <c r="D12" s="21" t="s">
        <v>483</v>
      </c>
      <c r="E12" s="20">
        <v>1875360</v>
      </c>
      <c r="F12" s="20"/>
      <c r="G12" s="20"/>
    </row>
    <row r="13" ht="22.5" spans="1:7">
      <c r="A13" s="19"/>
      <c r="B13" s="19" t="s">
        <v>235</v>
      </c>
      <c r="C13" s="19" t="s">
        <v>268</v>
      </c>
      <c r="D13" s="21" t="s">
        <v>483</v>
      </c>
      <c r="E13" s="20">
        <v>1357000</v>
      </c>
      <c r="F13" s="20"/>
      <c r="G13" s="20"/>
    </row>
    <row r="14" ht="18.75" customHeight="1" spans="1:7">
      <c r="A14" s="22" t="s">
        <v>29</v>
      </c>
      <c r="B14" s="23" t="s">
        <v>270</v>
      </c>
      <c r="C14" s="23"/>
      <c r="D14" s="24"/>
      <c r="E14" s="20">
        <v>5701926.66</v>
      </c>
      <c r="F14" s="20"/>
      <c r="G14" s="20"/>
    </row>
  </sheetData>
  <mergeCells count="11">
    <mergeCell ref="A2:G2"/>
    <mergeCell ref="A3:D3"/>
    <mergeCell ref="E4:G4"/>
    <mergeCell ref="A14:D14"/>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张艳玲</cp:lastModifiedBy>
  <dcterms:created xsi:type="dcterms:W3CDTF">2026-04-02T00:42:33Z</dcterms:created>
  <dcterms:modified xsi:type="dcterms:W3CDTF">2026-04-02T00:49:51Z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D711B731ADBE45DD99B7A90B3667DC49</vt:lpwstr>
  </property>
  <property fmtid="{D5CDD505-2E9C-101B-9397-08002B2CF9AE}" pid="3" name="KSOProductBuildVer">
    <vt:lpwstr>2052-11.8.6.11825</vt:lpwstr>
  </property>
</Properties>
</file>