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5" activeTab="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<sst xmlns="http://schemas.openxmlformats.org/spreadsheetml/2006/main" count="580" uniqueCount="247">
  <si>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</si>
  <si>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</si>
  <si>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</si>
  <si>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</si>
  <si>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</si>
  <si>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</si>
  <si>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</si>
  <si>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</si>
  <si>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</si>
  <si>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</si>
  <si>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</si>
  <si>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</si>
  <si>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</si>
  <si>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</si>
  <si>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</si>
  <si>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</si>
  <si>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</si>
  <si>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</si>
  <si>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</si>
  <si>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</si>
  <si>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</si>
  <si>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</si>
  <si>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</si>
  <si>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</si>
  <si>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</si>
  <si>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</si>
  <si>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</si>
  <si>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</si>
  <si>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</si>
  <si>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</si>
  <si>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</si>
  <si>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</si>
  <si>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</si>
  <si>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</si>
  <si>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</si>
  <si>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</si>
  <si>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</si>
  <si>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</si>
  <si>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</si>
  <si>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</si>
  <si>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</si>
  <si>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</si>
  <si>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125025</t>
  </si>
  <si>
    <t>景洪市植保植检与土壤肥料服务中心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</si>
  <si>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</si>
  <si>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</si>
  <si>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</si>
  <si>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</si>
  <si>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</si>
  <si>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</si>
  <si>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</si>
  <si>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</si>
  <si>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</si>
  <si>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</si>
  <si>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</si>
  <si>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</si>
  <si>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</si>
  <si>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</si>
  <si>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</si>
  <si>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</si>
  <si>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</si>
  <si>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</si>
  <si>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</si>
  <si>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</si>
  <si>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</si>
  <si>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</si>
  <si>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</si>
  <si>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</si>
  <si>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</si>
  <si>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</si>
  <si>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</si>
  <si>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</si>
  <si>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</si>
  <si>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</si>
  <si>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</si>
  <si>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</si>
  <si>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</si>
  <si>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</si>
  <si>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</si>
  <si>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</si>
  <si>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</si>
  <si>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</si>
  <si>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</si>
  <si>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</si>
  <si>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</si>
  <si>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</si>
  <si>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</si>
  <si>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</si>
  <si>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</si>
  <si>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</si>
  <si>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</si>
  <si>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</si>
  <si>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</si>
  <si>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</si>
  <si>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</si>
  <si>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</si>
  <si>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</si>
  <si>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</si>
  <si>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</si>
  <si>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</si>
  <si>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</si>
  <si>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</si>
  <si>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</si>
  <si>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</si>
  <si>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</si>
  <si>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</si>
  <si>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</si>
  <si>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</si>
  <si>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</si>
  <si>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</si>
  <si>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</si>
  <si>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</si>
  <si>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</si>
  <si>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</si>
  <si>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</si>
  <si>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</si>
  <si>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</si>
  <si>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</si>
  <si>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</si>
  <si>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</si>
  <si>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</si>
  <si>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</si>
  <si>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</si>
  <si>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</si>
  <si>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</si>
  <si>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</si>
  <si>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</si>
  <si>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</si>
  <si>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</si>
  <si>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</si>
  <si>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</si>
  <si>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</si>
  <si>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532801241100002422308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</si>
  <si>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</si>
  <si>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</si>
  <si>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</si>
  <si>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</si>
  <si>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</si>
  <si>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</si>
  <si>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</si>
  <si>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532801241100002432644</t>
  </si>
  <si>
    <t>月奖励性绩效工资</t>
  </si>
  <si>
    <t>532801241100002432648</t>
  </si>
  <si>
    <t>30231</t>
  </si>
  <si>
    <t>532801241100002432650</t>
  </si>
  <si>
    <t>工会经费</t>
  </si>
  <si>
    <t>30228</t>
  </si>
  <si>
    <t>532801241100002432677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</si>
  <si>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</si>
  <si>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</si>
  <si>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</si>
  <si>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</si>
  <si>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</si>
  <si>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</si>
  <si>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</si>
  <si>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</si>
  <si>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</si>
  <si>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532801241100002432678</t>
  </si>
  <si>
    <t>30113</t>
  </si>
  <si>
    <t>532801241100002432686</t>
  </si>
  <si>
    <t>福利费</t>
  </si>
  <si>
    <t>30299</t>
  </si>
  <si>
    <t>其他商品和服务支出</t>
  </si>
  <si>
    <t>532801241100002432689</t>
  </si>
  <si>
    <t>退休公用经费</t>
  </si>
  <si>
    <t>532801241100002432696</t>
  </si>
  <si>
    <t>一般公用经费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</si>
  <si>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</si>
  <si>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</si>
  <si>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</si>
  <si>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</si>
  <si>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</si>
  <si>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</si>
  <si>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</si>
  <si>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</si>
  <si>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31002</t>
  </si>
  <si>
    <t>办公设备购置</t>
  </si>
  <si>
    <t>31019</t>
  </si>
  <si>
    <t>其他交通工具购置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</si>
  <si>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</si>
  <si>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</si>
  <si>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</si>
  <si>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</si>
  <si>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</si>
  <si>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</si>
  <si>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</si>
  <si>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</si>
  <si>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</si>
  <si>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</si>
  <si>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</si>
  <si>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</si>
  <si>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</si>
  <si>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</si>
  <si>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</si>
  <si>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</si>
  <si>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</si>
  <si>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</si>
  <si>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</si>
  <si>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</si>
  <si>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</si>
  <si>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</si>
  <si>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</si>
  <si>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</si>
  <si>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</si>
  <si>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</si>
  <si>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</si>
  <si>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</si>
  <si>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</si>
  <si>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</si>
  <si>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</si>
  <si>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车辆保险费</t>
  </si>
  <si>
    <t>C1804010201 机动车保险服务</t>
  </si>
  <si>
    <t>批</t>
  </si>
  <si>
    <t>车辆修理费</t>
  </si>
  <si>
    <t>C23120301 车辆维修和保养服务</t>
  </si>
  <si>
    <t>车辆燃油费</t>
  </si>
  <si>
    <t>C23120302 车辆加油、添加燃料服务</t>
  </si>
  <si>
    <t>车辆</t>
  </si>
  <si>
    <t>A02039900 其他车辆</t>
  </si>
  <si>
    <t>辆</t>
  </si>
  <si>
    <t>文件柜</t>
  </si>
  <si>
    <t>A05010502 文件柜</t>
  </si>
  <si>
    <t>复印纸</t>
  </si>
  <si>
    <t>A05040101 复印纸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</si>
  <si>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</si>
  <si>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</si>
  <si>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</si>
  <si>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</si>
  <si>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</si>
  <si>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</si>
  <si>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</si>
  <si>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</si>
  <si>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</si>
  <si>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</si>
  <si>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</si>
  <si>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</si>
  <si>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</si>
  <si>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</si>
  <si>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</si>
  <si>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</si>
  <si>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</si>
  <si>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A05 家具和用品</t>
  </si>
  <si>
    <t>个</t>
  </si>
  <si>
    <t>预算11表</t>
  </si>
  <si>
    <t>上级补助</t>
  </si>
  <si>
    <t>预算12表</t>
  </si>
  <si>
    <t>项目级次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</si>
</sst>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3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2" borderId="1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3" fillId="4" borderId="18" applyNumberFormat="0" applyAlignment="0" applyProtection="0">
      <alignment vertical="center"/>
    </xf>
    <xf numFmtId="0" fontId="34" fillId="4" borderId="17" applyNumberFormat="0" applyAlignment="0" applyProtection="0">
      <alignment vertical="center"/>
    </xf>
    <xf numFmtId="0" fontId="35" fillId="5" borderId="19" applyNumberFormat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</cellStyleXfs>
  <cellXfs count="193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6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7" fillId="0" borderId="2" xfId="0" applyFont="1" applyBorder="1" applyAlignment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  <protection locked="0"/>
    </xf>
    <xf numFmtId="0" fontId="9" fillId="0" borderId="0" xfId="0" applyFont="1" applyAlignment="1">
      <alignment horizontal="left" vertical="center"/>
      <protection locked="0"/>
    </xf>
    <xf numFmtId="0" fontId="9" fillId="0" borderId="0" xfId="0" applyFont="1" applyAlignment="1" applyProtection="1">
      <alignment vertical="center"/>
    </xf>
    <xf numFmtId="0" fontId="9" fillId="0" borderId="0" xfId="0" applyFont="1">
      <alignment vertical="top"/>
      <protection locked="0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7" xfId="0" applyFont="1" applyBorder="1" applyAlignment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1" fillId="0" borderId="0" xfId="0" applyFont="1">
      <alignment vertical="top"/>
      <protection locked="0"/>
    </xf>
    <xf numFmtId="0" fontId="12" fillId="0" borderId="0" xfId="0" applyFont="1" applyAlignment="1" applyProtection="1"/>
    <xf numFmtId="0" fontId="12" fillId="0" borderId="0" xfId="0" applyFont="1" applyAlignment="1" applyProtection="1">
      <alignment horizontal="right" vertical="center"/>
    </xf>
    <xf numFmtId="0" fontId="0" fillId="0" borderId="0" xfId="0" applyFont="1" applyAlignment="1">
      <alignment horizontal="right" vertical="center"/>
      <protection locked="0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wrapText="1"/>
    </xf>
    <xf numFmtId="0" fontId="10" fillId="0" borderId="0" xfId="0" applyFont="1" applyAlignment="1" applyProtection="1">
      <alignment horizontal="right" wrapText="1"/>
    </xf>
    <xf numFmtId="0" fontId="10" fillId="0" borderId="0" xfId="0" applyFont="1" applyAlignment="1">
      <alignment horizontal="right"/>
      <protection locked="0"/>
    </xf>
    <xf numFmtId="0" fontId="10" fillId="0" borderId="1" xfId="0" applyFont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0" fontId="9" fillId="0" borderId="7" xfId="0" applyFont="1" applyBorder="1" applyAlignment="1">
      <alignment horizontal="center" vertical="center" wrapText="1"/>
      <protection locked="0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7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1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7" fillId="0" borderId="0" xfId="0" applyFont="1" applyAlignment="1">
      <alignment horizontal="right" vertical="center"/>
      <protection locked="0"/>
    </xf>
    <xf numFmtId="0" fontId="7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4" fillId="0" borderId="11" xfId="0" applyFont="1" applyBorder="1" applyAlignment="1">
      <alignment horizontal="center" vertical="center"/>
      <protection locked="0"/>
    </xf>
    <xf numFmtId="0" fontId="7" fillId="0" borderId="11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1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/>
    </xf>
    <xf numFmtId="0" fontId="13" fillId="0" borderId="0" xfId="0" applyFont="1" applyAlignment="1">
      <alignment horizontal="right"/>
      <protection locked="0"/>
    </xf>
    <xf numFmtId="49" fontId="13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1" xfId="0" applyNumberFormat="1" applyFont="1" applyBorder="1" applyAlignment="1">
      <alignment horizontal="center" vertical="center" wrapText="1"/>
      <protection locked="0"/>
    </xf>
    <xf numFmtId="49" fontId="4" fillId="0" borderId="11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4" fillId="0" borderId="1" xfId="0" applyFont="1" applyBorder="1" applyAlignment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5" xfId="0" applyFont="1" applyBorder="1" applyAlignment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>
      <alignment horizontal="center" vertical="center" wrapText="1"/>
      <protection locked="0"/>
    </xf>
    <xf numFmtId="0" fontId="14" fillId="0" borderId="6" xfId="0" applyFont="1" applyBorder="1" applyAlignment="1" applyProtection="1">
      <alignment horizontal="center" vertical="center" wrapText="1"/>
    </xf>
    <xf numFmtId="3" fontId="15" fillId="0" borderId="7" xfId="0" applyNumberFormat="1" applyFont="1" applyBorder="1" applyAlignment="1" applyProtection="1">
      <alignment horizontal="center" vertical="center"/>
    </xf>
    <xf numFmtId="0" fontId="16" fillId="0" borderId="0" xfId="0" applyFont="1" applyAlignment="1" applyProtection="1"/>
    <xf numFmtId="0" fontId="14" fillId="0" borderId="1" xfId="0" applyFont="1" applyBorder="1" applyAlignment="1" applyProtection="1">
      <alignment horizontal="center" vertical="center"/>
    </xf>
    <xf numFmtId="0" fontId="14" fillId="0" borderId="2" xfId="0" applyFont="1" applyBorder="1" applyAlignment="1" applyProtection="1">
      <alignment horizontal="center" vertical="center"/>
    </xf>
    <xf numFmtId="0" fontId="14" fillId="0" borderId="3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5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9" xfId="0" applyFont="1" applyBorder="1" applyAlignment="1" applyProtection="1">
      <alignment horizontal="center" vertical="center"/>
    </xf>
    <xf numFmtId="0" fontId="14" fillId="0" borderId="12" xfId="0" applyFont="1" applyBorder="1" applyAlignment="1" applyProtection="1">
      <alignment horizontal="center" vertical="center"/>
    </xf>
    <xf numFmtId="0" fontId="14" fillId="0" borderId="11" xfId="0" applyFont="1" applyBorder="1" applyAlignment="1" applyProtection="1">
      <alignment horizontal="center" vertical="center"/>
    </xf>
    <xf numFmtId="0" fontId="14" fillId="0" borderId="6" xfId="0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 wrapText="1"/>
    </xf>
    <xf numFmtId="0" fontId="16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7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7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8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19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0" fillId="0" borderId="7" xfId="0" applyFont="1" applyBorder="1" applyAlignment="1" applyProtection="1">
      <alignment horizontal="center" vertical="center"/>
    </xf>
    <xf numFmtId="0" fontId="20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0" fillId="0" borderId="7" xfId="0" applyFont="1" applyBorder="1" applyAlignment="1">
      <alignment horizontal="center" vertical="center"/>
      <protection locked="0"/>
    </xf>
    <xf numFmtId="176" fontId="21" fillId="0" borderId="7" xfId="0" applyNumberFormat="1" applyFont="1" applyBorder="1" applyAlignment="1">
      <alignment horizontal="right" vertical="center"/>
      <protection locked="0"/>
    </xf>
    <xf numFmtId="3" fontId="14" fillId="0" borderId="7" xfId="0" applyNumberFormat="1" applyFont="1" applyBorder="1" applyAlignment="1" applyProtection="1">
      <alignment horizontal="center" vertical="center"/>
    </xf>
    <xf numFmtId="0" fontId="14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4" fillId="0" borderId="0" xfId="0" applyFont="1" applyAlignment="1">
      <protection locked="0"/>
    </xf>
    <xf numFmtId="0" fontId="22" fillId="0" borderId="0" xfId="0" applyFont="1" applyAlignment="1"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/>
    </xf>
    <xf numFmtId="0" fontId="14" fillId="0" borderId="0" xfId="0" applyFont="1" applyAlignment="1">
      <alignment horizontal="right"/>
      <protection locked="0"/>
    </xf>
    <xf numFmtId="0" fontId="14" fillId="0" borderId="0" xfId="0" applyFont="1" applyAlignment="1" applyProtection="1">
      <alignment horizontal="right" vertical="center"/>
    </xf>
    <xf numFmtId="176" fontId="19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19" fillId="0" borderId="7" xfId="0" applyFont="1" applyBorder="1" applyAlignment="1">
      <alignment horizontal="left" vertical="center"/>
      <protection locked="0"/>
    </xf>
    <xf numFmtId="0" fontId="19" fillId="0" borderId="6" xfId="0" applyFont="1" applyBorder="1" applyAlignment="1">
      <alignment horizontal="left" vertical="center"/>
      <protection locked="0"/>
    </xf>
    <xf numFmtId="0" fontId="20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0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105" t="s">
        <v>0</v>
      </c>
    </row>
    <row r="2" ht="36" customHeight="1" spans="1:4">
      <c r="A2" s="4" t="str">
        <f>"2026"&amp;"年部门财务收支预算总表"</f>
        <v>2026年部门财务收支预算总表</v>
      </c>
      <c r="B2" s="4"/>
      <c r="C2" s="4"/>
      <c r="D2" s="4"/>
    </row>
    <row r="3" ht="24" customHeight="1" spans="1:4">
      <c r="A3" s="177" t="str">
        <f>"单位名称："&amp;"景洪市植保植检与土壤肥料服务中心"</f>
        <v>单位名称：景洪市植保植检与土壤肥料服务中心</v>
      </c>
      <c r="B3" s="177"/>
      <c r="C3" s="164"/>
      <c r="D3" s="185" t="s">
        <v>1</v>
      </c>
    </row>
    <row r="4" ht="19.5" customHeight="1" spans="1:4">
      <c r="A4" s="128" t="s">
        <v>2</v>
      </c>
      <c r="B4" s="130"/>
      <c r="C4" s="128" t="s">
        <v>3</v>
      </c>
      <c r="D4" s="130"/>
    </row>
    <row r="5" ht="19.5" customHeight="1" spans="1:4">
      <c r="A5" s="127" t="s">
        <v>4</v>
      </c>
      <c r="B5" s="127" t="s">
        <v>5</v>
      </c>
      <c r="C5" s="127" t="s">
        <v>6</v>
      </c>
      <c r="D5" s="25" t="s">
        <v>5</v>
      </c>
    </row>
    <row r="6" ht="19.5" customHeight="1" spans="1:4">
      <c r="A6" s="136"/>
      <c r="B6" s="136"/>
      <c r="C6" s="136"/>
      <c r="D6" s="27"/>
    </row>
    <row r="7" ht="20.25" customHeight="1" spans="1:4">
      <c r="A7" s="171" t="s">
        <v>7</v>
      </c>
      <c r="B7" s="186">
        <v>2983411.73</v>
      </c>
      <c r="C7" s="171" t="str">
        <f>"一"&amp;"、"&amp;"社会保障和就业支出"</f>
        <v>一、社会保障和就业支出</v>
      </c>
      <c r="D7" s="186">
        <v>309271.2</v>
      </c>
    </row>
    <row r="8" ht="20.25" customHeight="1" spans="1:4">
      <c r="A8" s="171" t="s">
        <v>8</v>
      </c>
      <c r="B8" s="186"/>
      <c r="C8" s="171" t="str">
        <f>"二"&amp;"、"&amp;"卫生健康支出"</f>
        <v>二、卫生健康支出</v>
      </c>
      <c r="D8" s="186">
        <v>321203.09</v>
      </c>
    </row>
    <row r="9" ht="20.25" customHeight="1" spans="1:4">
      <c r="A9" s="171" t="s">
        <v>9</v>
      </c>
      <c r="B9" s="186"/>
      <c r="C9" s="171" t="str">
        <f>"三"&amp;"、"&amp;"农林水支出"</f>
        <v>三、农林水支出</v>
      </c>
      <c r="D9" s="186">
        <v>2106035.4</v>
      </c>
    </row>
    <row r="10" ht="21.75" customHeight="1" spans="1:4">
      <c r="A10" s="171" t="s">
        <v>10</v>
      </c>
      <c r="B10" s="186"/>
      <c r="C10" s="171" t="str">
        <f>"四"&amp;"、"&amp;"住房保障支出"</f>
        <v>四、住房保障支出</v>
      </c>
      <c r="D10" s="186">
        <v>246902.04</v>
      </c>
    </row>
    <row r="11" ht="21.75" customHeight="1" spans="1:4">
      <c r="A11" s="171" t="s">
        <v>11</v>
      </c>
      <c r="B11" s="186"/>
      <c r="C11" s="187"/>
      <c r="D11" s="186"/>
    </row>
    <row r="12" ht="21.75" customHeight="1" spans="1:4">
      <c r="A12" s="188" t="s">
        <v>12</v>
      </c>
      <c r="B12" s="186"/>
      <c r="C12" s="187"/>
      <c r="D12" s="186"/>
    </row>
    <row r="13" ht="20.25" customHeight="1" spans="1:4">
      <c r="A13" s="188" t="s">
        <v>13</v>
      </c>
      <c r="B13" s="186"/>
      <c r="C13" s="187"/>
      <c r="D13" s="186"/>
    </row>
    <row r="14" ht="20.25" customHeight="1" spans="1:4">
      <c r="A14" s="188" t="s">
        <v>14</v>
      </c>
      <c r="B14" s="186"/>
      <c r="C14" s="187"/>
      <c r="D14" s="186"/>
    </row>
    <row r="15" ht="20.25" customHeight="1" spans="1:4">
      <c r="A15" s="189" t="s">
        <v>15</v>
      </c>
      <c r="B15" s="186"/>
      <c r="C15" s="187"/>
      <c r="D15" s="186"/>
    </row>
    <row r="16" ht="20.25" customHeight="1" spans="1:4">
      <c r="A16" s="189" t="s">
        <v>16</v>
      </c>
      <c r="B16" s="186"/>
      <c r="C16" s="187"/>
      <c r="D16" s="186"/>
    </row>
    <row r="17" ht="20.25" customHeight="1" spans="1:4">
      <c r="A17" s="190" t="s">
        <v>17</v>
      </c>
      <c r="B17" s="173">
        <v>2983411.73</v>
      </c>
      <c r="C17" s="169" t="s">
        <v>18</v>
      </c>
      <c r="D17" s="173">
        <v>2983411.73</v>
      </c>
    </row>
    <row r="18" ht="20.25" customHeight="1" spans="1:4">
      <c r="A18" s="191" t="s">
        <v>19</v>
      </c>
      <c r="B18" s="186"/>
      <c r="C18" s="171" t="s">
        <v>20</v>
      </c>
      <c r="D18" s="186"/>
    </row>
    <row r="19" ht="20.25" customHeight="1" spans="1:4">
      <c r="A19" s="191" t="s">
        <v>21</v>
      </c>
      <c r="B19" s="186"/>
      <c r="C19" s="171" t="s">
        <v>21</v>
      </c>
      <c r="D19" s="186"/>
    </row>
    <row r="20" ht="20.25" customHeight="1" spans="1:4">
      <c r="A20" s="191" t="s">
        <v>22</v>
      </c>
      <c r="B20" s="186"/>
      <c r="C20" s="171" t="s">
        <v>22</v>
      </c>
      <c r="D20" s="186"/>
    </row>
    <row r="21" ht="20.25" customHeight="1" spans="1:4">
      <c r="A21" s="192" t="s">
        <v>23</v>
      </c>
      <c r="B21" s="173">
        <v>2983411.73</v>
      </c>
      <c r="C21" s="169" t="s">
        <v>24</v>
      </c>
      <c r="D21" s="173">
        <v>2983411.73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8"/>
      <c r="O1" s="73"/>
      <c r="P1" s="73"/>
      <c r="Q1" s="73"/>
      <c r="R1" s="73"/>
      <c r="S1" s="3" t="s">
        <v>25</v>
      </c>
    </row>
    <row r="2" ht="57.75" customHeight="1" spans="1:19">
      <c r="A2" s="141" t="str">
        <f>"2026"&amp;"年部门收入预算表"</f>
        <v>2026年部门收入预算表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</row>
    <row r="3" ht="24" customHeight="1" spans="1:19">
      <c r="A3" s="177" t="str">
        <f>"单位名称："&amp;"景洪市植保植检与土壤肥料服务中心"</f>
        <v>单位名称：景洪市植保植检与土壤肥料服务中心</v>
      </c>
      <c r="B3" s="177"/>
      <c r="C3" s="177"/>
      <c r="D3" s="177"/>
      <c r="E3" s="178"/>
      <c r="F3" s="178"/>
      <c r="G3" s="178"/>
      <c r="H3" s="178"/>
      <c r="I3" s="178"/>
      <c r="J3" s="180"/>
      <c r="K3" s="178"/>
      <c r="L3" s="178"/>
      <c r="M3" s="178"/>
      <c r="N3" s="178"/>
      <c r="O3" s="181"/>
      <c r="P3" s="181"/>
      <c r="Q3" s="181"/>
      <c r="R3" s="181"/>
      <c r="S3" s="184" t="s">
        <v>1</v>
      </c>
    </row>
    <row r="4" ht="18.75" customHeight="1" spans="1:19">
      <c r="A4" s="8" t="s">
        <v>26</v>
      </c>
      <c r="B4" s="79" t="s">
        <v>27</v>
      </c>
      <c r="C4" s="79" t="s">
        <v>28</v>
      </c>
      <c r="D4" s="179" t="s">
        <v>29</v>
      </c>
      <c r="E4" s="179"/>
      <c r="F4" s="179"/>
      <c r="G4" s="179"/>
      <c r="H4" s="179"/>
      <c r="I4" s="179"/>
      <c r="J4" s="179"/>
      <c r="K4" s="179"/>
      <c r="L4" s="179"/>
      <c r="M4" s="179"/>
      <c r="N4" s="182"/>
      <c r="O4" s="179" t="s">
        <v>19</v>
      </c>
      <c r="P4" s="179"/>
      <c r="Q4" s="179"/>
      <c r="R4" s="179"/>
      <c r="S4" s="182"/>
    </row>
    <row r="5" ht="19.5" customHeight="1" spans="1:19">
      <c r="A5" s="13"/>
      <c r="B5" s="81"/>
      <c r="C5" s="81"/>
      <c r="D5" s="81" t="s">
        <v>30</v>
      </c>
      <c r="E5" s="81" t="s">
        <v>31</v>
      </c>
      <c r="F5" s="81" t="s">
        <v>32</v>
      </c>
      <c r="G5" s="81" t="s">
        <v>33</v>
      </c>
      <c r="H5" s="81" t="s">
        <v>34</v>
      </c>
      <c r="I5" s="183" t="s">
        <v>35</v>
      </c>
      <c r="J5" s="183"/>
      <c r="K5" s="183"/>
      <c r="L5" s="183"/>
      <c r="M5" s="183"/>
      <c r="N5" s="94"/>
      <c r="O5" s="81" t="s">
        <v>30</v>
      </c>
      <c r="P5" s="81" t="s">
        <v>31</v>
      </c>
      <c r="Q5" s="81" t="s">
        <v>32</v>
      </c>
      <c r="R5" s="81" t="s">
        <v>33</v>
      </c>
      <c r="S5" s="81" t="s">
        <v>36</v>
      </c>
    </row>
    <row r="6" ht="33.75" customHeight="1" spans="1:19">
      <c r="A6" s="15"/>
      <c r="B6" s="83"/>
      <c r="C6" s="83"/>
      <c r="D6" s="83"/>
      <c r="E6" s="83"/>
      <c r="F6" s="83"/>
      <c r="G6" s="83"/>
      <c r="H6" s="83"/>
      <c r="I6" s="82" t="s">
        <v>30</v>
      </c>
      <c r="J6" s="82" t="s">
        <v>37</v>
      </c>
      <c r="K6" s="82" t="s">
        <v>38</v>
      </c>
      <c r="L6" s="82" t="s">
        <v>39</v>
      </c>
      <c r="M6" s="82" t="s">
        <v>40</v>
      </c>
      <c r="N6" s="82" t="s">
        <v>41</v>
      </c>
      <c r="O6" s="83"/>
      <c r="P6" s="83"/>
      <c r="Q6" s="83"/>
      <c r="R6" s="83"/>
      <c r="S6" s="83"/>
    </row>
    <row r="7" ht="16.5" customHeight="1" spans="1:19">
      <c r="A7" s="50">
        <v>1</v>
      </c>
      <c r="B7" s="50">
        <v>2</v>
      </c>
      <c r="C7" s="50">
        <v>3</v>
      </c>
      <c r="D7" s="50">
        <v>4</v>
      </c>
      <c r="E7" s="50">
        <v>5</v>
      </c>
      <c r="F7" s="50">
        <v>6</v>
      </c>
      <c r="G7" s="50">
        <v>7</v>
      </c>
      <c r="H7" s="50">
        <v>8</v>
      </c>
      <c r="I7" s="50">
        <v>9</v>
      </c>
      <c r="J7" s="50">
        <v>10</v>
      </c>
      <c r="K7" s="50">
        <v>11</v>
      </c>
      <c r="L7" s="50">
        <v>12</v>
      </c>
      <c r="M7" s="50">
        <v>13</v>
      </c>
      <c r="N7" s="50">
        <v>14</v>
      </c>
      <c r="O7" s="50">
        <v>15</v>
      </c>
      <c r="P7" s="50">
        <v>16</v>
      </c>
      <c r="Q7" s="50">
        <v>17</v>
      </c>
      <c r="R7" s="50">
        <v>18</v>
      </c>
      <c r="S7" s="50">
        <v>19</v>
      </c>
    </row>
    <row r="8" ht="18" customHeight="1" spans="1:19">
      <c r="A8" s="19" t="s">
        <v>42</v>
      </c>
      <c r="B8" s="19" t="s">
        <v>43</v>
      </c>
      <c r="C8" s="20">
        <v>2983411.73</v>
      </c>
      <c r="D8" s="20">
        <v>2983411.73</v>
      </c>
      <c r="E8" s="20">
        <v>2983411.73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ht="18" customHeight="1" spans="1:19">
      <c r="A9" s="21" t="s">
        <v>28</v>
      </c>
      <c r="B9" s="21"/>
      <c r="C9" s="20">
        <v>2983411.73</v>
      </c>
      <c r="D9" s="20">
        <v>2983411.73</v>
      </c>
      <c r="E9" s="20">
        <v>2983411.73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2"/>
  <sheetViews>
    <sheetView showZeros="0" topLeftCell="A7" workbookViewId="0">
      <selection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8"/>
      <c r="H1" s="118"/>
      <c r="J1" s="118"/>
      <c r="O1" s="176" t="s">
        <v>44</v>
      </c>
    </row>
    <row r="2" ht="42" customHeight="1" spans="1:15">
      <c r="A2" s="4" t="str">
        <f>"2026"&amp;"年部门支出预算表"</f>
        <v>2026年部门支出预算表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4" t="str">
        <f>"单位名称："&amp;"景洪市植保植检与土壤肥料服务中心"</f>
        <v>单位名称：景洪市植保植检与土壤肥料服务中心</v>
      </c>
      <c r="B3" s="154"/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6"/>
      <c r="N3" s="6"/>
      <c r="O3" s="101" t="s">
        <v>1</v>
      </c>
    </row>
    <row r="4" ht="19.5" customHeight="1" spans="1:15">
      <c r="A4" s="8" t="s">
        <v>45</v>
      </c>
      <c r="B4" s="8" t="s">
        <v>46</v>
      </c>
      <c r="C4" s="8" t="s">
        <v>28</v>
      </c>
      <c r="D4" s="10" t="s">
        <v>31</v>
      </c>
      <c r="E4" s="11" t="s">
        <v>47</v>
      </c>
      <c r="F4" s="12" t="s">
        <v>48</v>
      </c>
      <c r="G4" s="8" t="s">
        <v>32</v>
      </c>
      <c r="H4" s="8" t="s">
        <v>33</v>
      </c>
      <c r="I4" s="8" t="s">
        <v>49</v>
      </c>
      <c r="J4" s="10" t="s">
        <v>50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30</v>
      </c>
      <c r="E5" s="93" t="s">
        <v>47</v>
      </c>
      <c r="F5" s="93" t="s">
        <v>48</v>
      </c>
      <c r="G5" s="15"/>
      <c r="H5" s="15"/>
      <c r="I5" s="15"/>
      <c r="J5" s="17" t="s">
        <v>30</v>
      </c>
      <c r="K5" s="38" t="s">
        <v>51</v>
      </c>
      <c r="L5" s="38" t="s">
        <v>52</v>
      </c>
      <c r="M5" s="38" t="s">
        <v>53</v>
      </c>
      <c r="N5" s="38" t="s">
        <v>54</v>
      </c>
      <c r="O5" s="38" t="s">
        <v>55</v>
      </c>
    </row>
    <row r="6" ht="19.5" customHeight="1" spans="1:15">
      <c r="A6" s="174">
        <v>1</v>
      </c>
      <c r="B6" s="174">
        <v>2</v>
      </c>
      <c r="C6" s="175">
        <v>3</v>
      </c>
      <c r="D6" s="175">
        <v>4</v>
      </c>
      <c r="E6" s="175">
        <v>5</v>
      </c>
      <c r="F6" s="175">
        <v>6</v>
      </c>
      <c r="G6" s="175">
        <v>7</v>
      </c>
      <c r="H6" s="175">
        <v>8</v>
      </c>
      <c r="I6" s="175">
        <v>9</v>
      </c>
      <c r="J6" s="175">
        <v>10</v>
      </c>
      <c r="K6" s="175">
        <v>11</v>
      </c>
      <c r="L6" s="175">
        <v>12</v>
      </c>
      <c r="M6" s="175">
        <v>13</v>
      </c>
      <c r="N6" s="175">
        <v>14</v>
      </c>
      <c r="O6" s="175">
        <v>15</v>
      </c>
    </row>
    <row r="7" ht="21.75" customHeight="1" spans="1:15">
      <c r="A7" s="19" t="s">
        <v>56</v>
      </c>
      <c r="B7" s="19" t="s">
        <v>57</v>
      </c>
      <c r="C7" s="20">
        <v>309271.2</v>
      </c>
      <c r="D7" s="20">
        <v>309271.2</v>
      </c>
      <c r="E7" s="20">
        <v>309271.2</v>
      </c>
      <c r="F7" s="20"/>
      <c r="G7" s="20"/>
      <c r="H7" s="20"/>
      <c r="I7" s="20"/>
      <c r="J7" s="20"/>
      <c r="K7" s="20"/>
      <c r="L7" s="20"/>
      <c r="M7" s="20"/>
      <c r="N7" s="20"/>
      <c r="O7" s="20"/>
    </row>
    <row r="8" ht="21.75" customHeight="1" spans="1:15">
      <c r="A8" s="98" t="s">
        <v>58</v>
      </c>
      <c r="B8" s="98" t="s">
        <v>59</v>
      </c>
      <c r="C8" s="20">
        <v>309271.2</v>
      </c>
      <c r="D8" s="20">
        <v>309271.2</v>
      </c>
      <c r="E8" s="20">
        <v>309271.2</v>
      </c>
      <c r="F8" s="20"/>
      <c r="G8" s="20"/>
      <c r="H8" s="20"/>
      <c r="I8" s="20"/>
      <c r="J8" s="20"/>
      <c r="K8" s="20"/>
      <c r="L8" s="20"/>
      <c r="M8" s="20"/>
      <c r="N8" s="20"/>
      <c r="O8" s="20"/>
    </row>
    <row r="9" ht="21.75" customHeight="1" spans="1:15">
      <c r="A9" s="161" t="s">
        <v>60</v>
      </c>
      <c r="B9" s="161" t="s">
        <v>61</v>
      </c>
      <c r="C9" s="20">
        <v>8400</v>
      </c>
      <c r="D9" s="20">
        <v>8400</v>
      </c>
      <c r="E9" s="20">
        <v>8400</v>
      </c>
      <c r="F9" s="20"/>
      <c r="G9" s="20"/>
      <c r="H9" s="20"/>
      <c r="I9" s="20"/>
      <c r="J9" s="20"/>
      <c r="K9" s="20"/>
      <c r="L9" s="20"/>
      <c r="M9" s="20"/>
      <c r="N9" s="20"/>
      <c r="O9" s="20"/>
    </row>
    <row r="10" ht="21.75" customHeight="1" spans="1:15">
      <c r="A10" s="161" t="s">
        <v>62</v>
      </c>
      <c r="B10" s="161" t="s">
        <v>63</v>
      </c>
      <c r="C10" s="20">
        <v>300871.2</v>
      </c>
      <c r="D10" s="20">
        <v>300871.2</v>
      </c>
      <c r="E10" s="20">
        <v>300871.2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9" t="s">
        <v>64</v>
      </c>
      <c r="B11" s="19" t="s">
        <v>65</v>
      </c>
      <c r="C11" s="20">
        <v>321203.09</v>
      </c>
      <c r="D11" s="20">
        <v>321203.09</v>
      </c>
      <c r="E11" s="20">
        <v>321203.09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98" t="s">
        <v>66</v>
      </c>
      <c r="B12" s="98" t="s">
        <v>67</v>
      </c>
      <c r="C12" s="20">
        <v>321203.09</v>
      </c>
      <c r="D12" s="20">
        <v>321203.09</v>
      </c>
      <c r="E12" s="20">
        <v>321203.09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61" t="s">
        <v>68</v>
      </c>
      <c r="B13" s="161" t="s">
        <v>69</v>
      </c>
      <c r="C13" s="20">
        <v>163860.17</v>
      </c>
      <c r="D13" s="20">
        <v>163860.17</v>
      </c>
      <c r="E13" s="20">
        <v>163860.17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1" t="s">
        <v>70</v>
      </c>
      <c r="B14" s="161" t="s">
        <v>71</v>
      </c>
      <c r="C14" s="20">
        <v>132774.91</v>
      </c>
      <c r="D14" s="20">
        <v>132774.91</v>
      </c>
      <c r="E14" s="20">
        <v>132774.91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1" t="s">
        <v>72</v>
      </c>
      <c r="B15" s="161" t="s">
        <v>73</v>
      </c>
      <c r="C15" s="20">
        <v>24568.01</v>
      </c>
      <c r="D15" s="20">
        <v>24568.01</v>
      </c>
      <c r="E15" s="20">
        <v>24568.01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74</v>
      </c>
      <c r="B16" s="19" t="s">
        <v>75</v>
      </c>
      <c r="C16" s="20">
        <v>2106035.4</v>
      </c>
      <c r="D16" s="20">
        <v>2106035.4</v>
      </c>
      <c r="E16" s="20">
        <v>2106035.4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98" t="s">
        <v>76</v>
      </c>
      <c r="B17" s="98" t="s">
        <v>77</v>
      </c>
      <c r="C17" s="20">
        <v>2106035.4</v>
      </c>
      <c r="D17" s="20">
        <v>2106035.4</v>
      </c>
      <c r="E17" s="20">
        <v>2106035.4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1" t="s">
        <v>78</v>
      </c>
      <c r="B18" s="161" t="s">
        <v>79</v>
      </c>
      <c r="C18" s="20">
        <v>2106035.4</v>
      </c>
      <c r="D18" s="20">
        <v>2106035.4</v>
      </c>
      <c r="E18" s="20">
        <v>2106035.4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9" t="s">
        <v>80</v>
      </c>
      <c r="B19" s="19" t="s">
        <v>81</v>
      </c>
      <c r="C19" s="20">
        <v>246902.04</v>
      </c>
      <c r="D19" s="20">
        <v>246902.04</v>
      </c>
      <c r="E19" s="20">
        <v>246902.04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98" t="s">
        <v>82</v>
      </c>
      <c r="B20" s="98" t="s">
        <v>83</v>
      </c>
      <c r="C20" s="20">
        <v>246902.04</v>
      </c>
      <c r="D20" s="20">
        <v>246902.04</v>
      </c>
      <c r="E20" s="20">
        <v>246902.04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61" t="s">
        <v>84</v>
      </c>
      <c r="B21" s="161" t="s">
        <v>85</v>
      </c>
      <c r="C21" s="20">
        <v>246902.04</v>
      </c>
      <c r="D21" s="20">
        <v>246902.04</v>
      </c>
      <c r="E21" s="20">
        <v>246902.04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21" t="s">
        <v>86</v>
      </c>
      <c r="B22" s="21" t="s">
        <v>86</v>
      </c>
      <c r="C22" s="20">
        <v>2983411.73</v>
      </c>
      <c r="D22" s="20">
        <v>2983411.73</v>
      </c>
      <c r="E22" s="20">
        <v>2983411.73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</sheetData>
  <mergeCells count="11">
    <mergeCell ref="A2:O2"/>
    <mergeCell ref="A3:L3"/>
    <mergeCell ref="D4:F4"/>
    <mergeCell ref="J4:O4"/>
    <mergeCell ref="A22:B22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0" t="s">
        <v>87</v>
      </c>
    </row>
    <row r="2" ht="36" customHeight="1" spans="1:4">
      <c r="A2" s="4" t="str">
        <f>"2026"&amp;"年部门财政拨款收支预算总表"</f>
        <v>2026年部门财政拨款收支预算总表</v>
      </c>
      <c r="B2" s="4"/>
      <c r="C2" s="4"/>
      <c r="D2" s="4"/>
    </row>
    <row r="3" ht="24" customHeight="1" spans="1:4">
      <c r="A3" s="5" t="str">
        <f>"单位名称："&amp;"景洪市植保植检与土壤肥料服务中心"</f>
        <v>单位名称：景洪市植保植检与土壤肥料服务中心</v>
      </c>
      <c r="B3" s="5"/>
      <c r="C3" s="164"/>
      <c r="D3" s="101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7" t="s">
        <v>5</v>
      </c>
      <c r="C5" s="25" t="s">
        <v>88</v>
      </c>
      <c r="D5" s="107" t="s">
        <v>5</v>
      </c>
    </row>
    <row r="6" ht="17.25" customHeight="1" spans="1:4">
      <c r="A6" s="27"/>
      <c r="B6" s="110"/>
      <c r="C6" s="27"/>
      <c r="D6" s="110"/>
    </row>
    <row r="7" ht="17.25" customHeight="1" spans="1:4">
      <c r="A7" s="165" t="s">
        <v>89</v>
      </c>
      <c r="B7" s="20">
        <v>2983411.73</v>
      </c>
      <c r="C7" s="166" t="s">
        <v>90</v>
      </c>
      <c r="D7" s="167">
        <v>2983411.73</v>
      </c>
    </row>
    <row r="8" ht="17.25" customHeight="1" spans="1:4">
      <c r="A8" s="168" t="s">
        <v>91</v>
      </c>
      <c r="B8" s="20">
        <v>2983411.73</v>
      </c>
      <c r="C8" s="166" t="str">
        <f>"（"&amp;"一"&amp;"）"&amp;"社会保障和就业支出"</f>
        <v>（一）社会保障和就业支出</v>
      </c>
      <c r="D8" s="167">
        <v>309271.2</v>
      </c>
    </row>
    <row r="9" ht="17.25" customHeight="1" spans="1:4">
      <c r="A9" s="168" t="s">
        <v>92</v>
      </c>
      <c r="B9" s="20"/>
      <c r="C9" s="166" t="str">
        <f>"（"&amp;"二"&amp;"）"&amp;"卫生健康支出"</f>
        <v>（二）卫生健康支出</v>
      </c>
      <c r="D9" s="167">
        <v>321203.09</v>
      </c>
    </row>
    <row r="10" ht="17.25" customHeight="1" spans="1:4">
      <c r="A10" s="168" t="s">
        <v>93</v>
      </c>
      <c r="B10" s="20"/>
      <c r="C10" s="166" t="str">
        <f>"（"&amp;"三"&amp;"）"&amp;"农林水支出"</f>
        <v>（三）农林水支出</v>
      </c>
      <c r="D10" s="167">
        <v>2106035.4</v>
      </c>
    </row>
    <row r="11" ht="17.25" customHeight="1" spans="1:4">
      <c r="A11" s="168" t="s">
        <v>94</v>
      </c>
      <c r="B11" s="20"/>
      <c r="C11" s="166" t="str">
        <f>"（"&amp;"四"&amp;"）"&amp;"住房保障支出"</f>
        <v>（四）住房保障支出</v>
      </c>
      <c r="D11" s="167">
        <v>246902.04</v>
      </c>
    </row>
    <row r="12" ht="17.25" customHeight="1" spans="1:4">
      <c r="A12" s="168" t="s">
        <v>91</v>
      </c>
      <c r="B12" s="20"/>
      <c r="C12" s="166"/>
      <c r="D12" s="167"/>
    </row>
    <row r="13" ht="17.25" customHeight="1" spans="1:4">
      <c r="A13" s="168" t="s">
        <v>92</v>
      </c>
      <c r="B13" s="20"/>
      <c r="C13" s="166"/>
      <c r="D13" s="167"/>
    </row>
    <row r="14" ht="17.25" customHeight="1" spans="1:4">
      <c r="A14" s="168" t="s">
        <v>93</v>
      </c>
      <c r="B14" s="20"/>
      <c r="C14" s="166"/>
      <c r="D14" s="167"/>
    </row>
    <row r="15" customHeight="1" spans="1:4">
      <c r="A15" s="169"/>
      <c r="B15" s="170"/>
      <c r="C15" s="171" t="s">
        <v>95</v>
      </c>
      <c r="D15" s="170"/>
    </row>
    <row r="16" ht="17.25" customHeight="1" spans="1:4">
      <c r="A16" s="172" t="s">
        <v>96</v>
      </c>
      <c r="B16" s="173">
        <v>2983411.73</v>
      </c>
      <c r="C16" s="169" t="s">
        <v>24</v>
      </c>
      <c r="D16" s="173">
        <v>2983411.73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8"/>
      <c r="F1" s="155"/>
      <c r="G1" s="30" t="s">
        <v>97</v>
      </c>
    </row>
    <row r="2" ht="39" customHeight="1" spans="1:7">
      <c r="A2" s="4" t="str">
        <f>"2026"&amp;"年一般公共预算支出预算表（按功能科目分类）"</f>
        <v>2026年一般公共预算支出预算表（按功能科目分类）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"单位名称："&amp;"景洪市植保植检与土壤肥料服务中心"</f>
        <v>单位名称：景洪市植保植检与土壤肥料服务中心</v>
      </c>
      <c r="B3" s="5"/>
      <c r="C3" s="5"/>
      <c r="D3" s="5"/>
      <c r="E3" s="5"/>
      <c r="F3" s="101"/>
      <c r="G3" s="101" t="s">
        <v>1</v>
      </c>
    </row>
    <row r="4" ht="20.25" customHeight="1" spans="1:7">
      <c r="A4" s="156" t="s">
        <v>98</v>
      </c>
      <c r="B4" s="157"/>
      <c r="C4" s="107" t="s">
        <v>28</v>
      </c>
      <c r="D4" s="143" t="s">
        <v>47</v>
      </c>
      <c r="E4" s="146"/>
      <c r="F4" s="147"/>
      <c r="G4" s="158" t="s">
        <v>48</v>
      </c>
    </row>
    <row r="5" ht="20.25" customHeight="1" spans="1:7">
      <c r="A5" s="159" t="s">
        <v>45</v>
      </c>
      <c r="B5" s="159" t="s">
        <v>46</v>
      </c>
      <c r="C5" s="110"/>
      <c r="D5" s="17" t="s">
        <v>30</v>
      </c>
      <c r="E5" s="17" t="s">
        <v>99</v>
      </c>
      <c r="F5" s="17" t="s">
        <v>100</v>
      </c>
      <c r="G5" s="94"/>
    </row>
    <row r="6" ht="19.5" customHeight="1" spans="1:7">
      <c r="A6" s="159" t="s">
        <v>101</v>
      </c>
      <c r="B6" s="159" t="s">
        <v>102</v>
      </c>
      <c r="C6" s="159" t="s">
        <v>103</v>
      </c>
      <c r="D6" s="17">
        <v>4</v>
      </c>
      <c r="E6" s="160" t="s">
        <v>104</v>
      </c>
      <c r="F6" s="160" t="s">
        <v>105</v>
      </c>
      <c r="G6" s="159" t="s">
        <v>106</v>
      </c>
    </row>
    <row r="7" ht="18" customHeight="1" spans="1:7">
      <c r="A7" s="19" t="s">
        <v>56</v>
      </c>
      <c r="B7" s="19" t="s">
        <v>57</v>
      </c>
      <c r="C7" s="20">
        <v>309271.2</v>
      </c>
      <c r="D7" s="20">
        <v>309271.2</v>
      </c>
      <c r="E7" s="20">
        <v>300871.2</v>
      </c>
      <c r="F7" s="20">
        <v>8400</v>
      </c>
      <c r="G7" s="20"/>
    </row>
    <row r="8" ht="18" customHeight="1" spans="1:7">
      <c r="A8" s="98" t="s">
        <v>58</v>
      </c>
      <c r="B8" s="98" t="s">
        <v>59</v>
      </c>
      <c r="C8" s="20">
        <v>309271.2</v>
      </c>
      <c r="D8" s="20">
        <v>309271.2</v>
      </c>
      <c r="E8" s="20">
        <v>300871.2</v>
      </c>
      <c r="F8" s="20">
        <v>8400</v>
      </c>
      <c r="G8" s="20"/>
    </row>
    <row r="9" ht="18" customHeight="1" spans="1:7">
      <c r="A9" s="161" t="s">
        <v>60</v>
      </c>
      <c r="B9" s="161" t="s">
        <v>61</v>
      </c>
      <c r="C9" s="20">
        <v>8400</v>
      </c>
      <c r="D9" s="20">
        <v>8400</v>
      </c>
      <c r="E9" s="20"/>
      <c r="F9" s="20">
        <v>8400</v>
      </c>
      <c r="G9" s="20"/>
    </row>
    <row r="10" ht="18" customHeight="1" spans="1:7">
      <c r="A10" s="161" t="s">
        <v>62</v>
      </c>
      <c r="B10" s="161" t="s">
        <v>63</v>
      </c>
      <c r="C10" s="20">
        <v>300871.2</v>
      </c>
      <c r="D10" s="20">
        <v>300871.2</v>
      </c>
      <c r="E10" s="20">
        <v>300871.2</v>
      </c>
      <c r="F10" s="20"/>
      <c r="G10" s="20"/>
    </row>
    <row r="11" ht="18" customHeight="1" spans="1:7">
      <c r="A11" s="19" t="s">
        <v>64</v>
      </c>
      <c r="B11" s="19" t="s">
        <v>65</v>
      </c>
      <c r="C11" s="20">
        <v>321203.09</v>
      </c>
      <c r="D11" s="20">
        <v>321203.09</v>
      </c>
      <c r="E11" s="20">
        <v>321203.09</v>
      </c>
      <c r="F11" s="20"/>
      <c r="G11" s="20"/>
    </row>
    <row r="12" ht="18" customHeight="1" spans="1:7">
      <c r="A12" s="98" t="s">
        <v>66</v>
      </c>
      <c r="B12" s="98" t="s">
        <v>67</v>
      </c>
      <c r="C12" s="20">
        <v>321203.09</v>
      </c>
      <c r="D12" s="20">
        <v>321203.09</v>
      </c>
      <c r="E12" s="20">
        <v>321203.09</v>
      </c>
      <c r="F12" s="20"/>
      <c r="G12" s="20"/>
    </row>
    <row r="13" ht="18" customHeight="1" spans="1:7">
      <c r="A13" s="161" t="s">
        <v>68</v>
      </c>
      <c r="B13" s="161" t="s">
        <v>69</v>
      </c>
      <c r="C13" s="20">
        <v>163860.17</v>
      </c>
      <c r="D13" s="20">
        <v>163860.17</v>
      </c>
      <c r="E13" s="20">
        <v>163860.17</v>
      </c>
      <c r="F13" s="20"/>
      <c r="G13" s="20"/>
    </row>
    <row r="14" ht="18" customHeight="1" spans="1:7">
      <c r="A14" s="161" t="s">
        <v>70</v>
      </c>
      <c r="B14" s="161" t="s">
        <v>71</v>
      </c>
      <c r="C14" s="20">
        <v>132774.91</v>
      </c>
      <c r="D14" s="20">
        <v>132774.91</v>
      </c>
      <c r="E14" s="20">
        <v>132774.91</v>
      </c>
      <c r="F14" s="20"/>
      <c r="G14" s="20"/>
    </row>
    <row r="15" ht="18" customHeight="1" spans="1:7">
      <c r="A15" s="161" t="s">
        <v>72</v>
      </c>
      <c r="B15" s="161" t="s">
        <v>73</v>
      </c>
      <c r="C15" s="20">
        <v>24568.01</v>
      </c>
      <c r="D15" s="20">
        <v>24568.01</v>
      </c>
      <c r="E15" s="20">
        <v>24568.01</v>
      </c>
      <c r="F15" s="20"/>
      <c r="G15" s="20"/>
    </row>
    <row r="16" ht="18" customHeight="1" spans="1:7">
      <c r="A16" s="19" t="s">
        <v>74</v>
      </c>
      <c r="B16" s="19" t="s">
        <v>75</v>
      </c>
      <c r="C16" s="20">
        <v>2106035.4</v>
      </c>
      <c r="D16" s="20">
        <v>2106035.4</v>
      </c>
      <c r="E16" s="20">
        <v>1935405</v>
      </c>
      <c r="F16" s="20">
        <v>170630.4</v>
      </c>
      <c r="G16" s="20"/>
    </row>
    <row r="17" ht="18" customHeight="1" spans="1:7">
      <c r="A17" s="98" t="s">
        <v>76</v>
      </c>
      <c r="B17" s="98" t="s">
        <v>77</v>
      </c>
      <c r="C17" s="20">
        <v>2106035.4</v>
      </c>
      <c r="D17" s="20">
        <v>2106035.4</v>
      </c>
      <c r="E17" s="20">
        <v>1935405</v>
      </c>
      <c r="F17" s="20">
        <v>170630.4</v>
      </c>
      <c r="G17" s="20"/>
    </row>
    <row r="18" ht="18" customHeight="1" spans="1:7">
      <c r="A18" s="161" t="s">
        <v>78</v>
      </c>
      <c r="B18" s="161" t="s">
        <v>79</v>
      </c>
      <c r="C18" s="20">
        <v>2106035.4</v>
      </c>
      <c r="D18" s="20">
        <v>2106035.4</v>
      </c>
      <c r="E18" s="20">
        <v>1935405</v>
      </c>
      <c r="F18" s="20">
        <v>170630.4</v>
      </c>
      <c r="G18" s="20"/>
    </row>
    <row r="19" ht="18" customHeight="1" spans="1:7">
      <c r="A19" s="19" t="s">
        <v>80</v>
      </c>
      <c r="B19" s="19" t="s">
        <v>81</v>
      </c>
      <c r="C19" s="20">
        <v>246902.04</v>
      </c>
      <c r="D19" s="20">
        <v>246902.04</v>
      </c>
      <c r="E19" s="20">
        <v>246902.04</v>
      </c>
      <c r="F19" s="20"/>
      <c r="G19" s="20"/>
    </row>
    <row r="20" ht="18" customHeight="1" spans="1:7">
      <c r="A20" s="98" t="s">
        <v>82</v>
      </c>
      <c r="B20" s="98" t="s">
        <v>83</v>
      </c>
      <c r="C20" s="20">
        <v>246902.04</v>
      </c>
      <c r="D20" s="20">
        <v>246902.04</v>
      </c>
      <c r="E20" s="20">
        <v>246902.04</v>
      </c>
      <c r="F20" s="20"/>
      <c r="G20" s="20"/>
    </row>
    <row r="21" ht="18" customHeight="1" spans="1:7">
      <c r="A21" s="161" t="s">
        <v>84</v>
      </c>
      <c r="B21" s="161" t="s">
        <v>85</v>
      </c>
      <c r="C21" s="20">
        <v>246902.04</v>
      </c>
      <c r="D21" s="20">
        <v>246902.04</v>
      </c>
      <c r="E21" s="20">
        <v>246902.04</v>
      </c>
      <c r="F21" s="20"/>
      <c r="G21" s="20"/>
    </row>
    <row r="22" ht="18" customHeight="1" spans="1:7">
      <c r="A22" s="162" t="s">
        <v>86</v>
      </c>
      <c r="B22" s="163" t="s">
        <v>86</v>
      </c>
      <c r="C22" s="20">
        <v>2983411.73</v>
      </c>
      <c r="D22" s="20">
        <v>2983411.73</v>
      </c>
      <c r="E22" s="20">
        <v>2804381.33</v>
      </c>
      <c r="F22" s="20">
        <v>179030.4</v>
      </c>
      <c r="G22" s="20"/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tabSelected="1" workbookViewId="0">
      <selection activeCell="A1" sqref="A1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0"/>
      <c r="B1" s="150"/>
      <c r="C1" s="72"/>
      <c r="D1" s="151"/>
      <c r="F1" s="152" t="s">
        <v>107</v>
      </c>
    </row>
    <row r="2" ht="32.25" customHeight="1" spans="1:6">
      <c r="A2" s="106" t="str">
        <f>"2026"&amp;"年一般公共预算“三公”经费支出预算表"</f>
        <v>2026年一般公共预算“三公”经费支出预算表</v>
      </c>
      <c r="B2" s="153"/>
      <c r="C2" s="153"/>
      <c r="D2" s="153"/>
      <c r="E2" s="153"/>
      <c r="F2" s="153"/>
    </row>
    <row r="3" ht="18.75" customHeight="1" spans="1:6">
      <c r="A3" s="154" t="str">
        <f>"单位名称："&amp;"景洪市植保植检与土壤肥料服务中心"</f>
        <v>单位名称：景洪市植保植检与土壤肥料服务中心</v>
      </c>
      <c r="B3" s="153"/>
      <c r="C3" s="153"/>
      <c r="D3" s="153"/>
      <c r="E3" s="153"/>
      <c r="F3" s="34" t="s">
        <v>108</v>
      </c>
    </row>
    <row r="4" ht="19.5" customHeight="1" spans="1:6">
      <c r="A4" s="9" t="s">
        <v>109</v>
      </c>
      <c r="B4" s="25" t="s">
        <v>110</v>
      </c>
      <c r="C4" s="10" t="s">
        <v>111</v>
      </c>
      <c r="D4" s="11"/>
      <c r="E4" s="12"/>
      <c r="F4" s="25" t="s">
        <v>112</v>
      </c>
    </row>
    <row r="5" ht="19.5" customHeight="1" spans="1:6">
      <c r="A5" s="16"/>
      <c r="B5" s="27"/>
      <c r="C5" s="17" t="s">
        <v>30</v>
      </c>
      <c r="D5" s="17" t="s">
        <v>113</v>
      </c>
      <c r="E5" s="17" t="s">
        <v>114</v>
      </c>
      <c r="F5" s="27"/>
    </row>
    <row r="6" ht="18.75" customHeight="1" spans="1:6">
      <c r="A6" s="38">
        <v>1</v>
      </c>
      <c r="B6" s="38">
        <v>2</v>
      </c>
      <c r="C6" s="35">
        <v>3</v>
      </c>
      <c r="D6" s="38">
        <v>4</v>
      </c>
      <c r="E6" s="38">
        <v>5</v>
      </c>
      <c r="F6" s="38">
        <v>6</v>
      </c>
    </row>
    <row r="7" ht="24" customHeight="1" spans="1:6">
      <c r="A7" s="20">
        <v>67027</v>
      </c>
      <c r="B7" s="20"/>
      <c r="C7" s="20">
        <v>42292</v>
      </c>
      <c r="D7" s="20"/>
      <c r="E7" s="20">
        <v>42292</v>
      </c>
      <c r="F7" s="20">
        <v>24735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31"/>
  <sheetViews>
    <sheetView showZeros="0" topLeftCell="G1" workbookViewId="0">
      <selection activeCell="I9" sqref="I9:I14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3" width="22.1555555555556" customWidth="1"/>
  </cols>
  <sheetData>
    <row r="1" ht="18.75" customHeight="1" spans="2:23">
      <c r="B1" s="139"/>
      <c r="D1" s="140"/>
      <c r="E1" s="140"/>
      <c r="F1" s="140"/>
      <c r="G1" s="140"/>
      <c r="H1" s="73"/>
      <c r="I1" s="73"/>
      <c r="J1" s="73"/>
      <c r="K1" s="73"/>
      <c r="L1" s="73"/>
      <c r="M1" s="73"/>
      <c r="N1" s="2"/>
      <c r="O1" s="2"/>
      <c r="P1" s="2"/>
      <c r="Q1" s="73"/>
      <c r="U1" s="139"/>
      <c r="W1" s="3" t="s">
        <v>115</v>
      </c>
    </row>
    <row r="2" ht="39.75" customHeight="1" spans="1:23">
      <c r="A2" s="141" t="str">
        <f>"2026"&amp;"年部门基本支出预算表"</f>
        <v>2026年部门基本支出预算表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</row>
    <row r="3" ht="18.75" customHeight="1" spans="1:23">
      <c r="A3" s="5" t="str">
        <f>"单位名称："&amp;"景洪市植保植检与土壤肥料服务中心"</f>
        <v>单位名称：景洪市植保植检与土壤肥料服务中心</v>
      </c>
      <c r="B3" s="5"/>
      <c r="C3" s="5"/>
      <c r="D3" s="5"/>
      <c r="E3" s="5"/>
      <c r="F3" s="5"/>
      <c r="G3" s="5"/>
      <c r="H3" s="142"/>
      <c r="I3" s="142"/>
      <c r="J3" s="142"/>
      <c r="K3" s="142"/>
      <c r="L3" s="142"/>
      <c r="M3" s="142"/>
      <c r="N3" s="6"/>
      <c r="O3" s="6"/>
      <c r="P3" s="6"/>
      <c r="Q3" s="142"/>
      <c r="R3" s="33"/>
      <c r="S3" s="33"/>
      <c r="T3" s="33"/>
      <c r="U3" s="149"/>
      <c r="V3" s="33"/>
      <c r="W3" s="7" t="s">
        <v>108</v>
      </c>
    </row>
    <row r="4" ht="18" customHeight="1" spans="1:23">
      <c r="A4" s="8" t="s">
        <v>116</v>
      </c>
      <c r="B4" s="8" t="s">
        <v>117</v>
      </c>
      <c r="C4" s="8" t="s">
        <v>118</v>
      </c>
      <c r="D4" s="8" t="s">
        <v>119</v>
      </c>
      <c r="E4" s="8" t="s">
        <v>120</v>
      </c>
      <c r="F4" s="8" t="s">
        <v>121</v>
      </c>
      <c r="G4" s="8" t="s">
        <v>122</v>
      </c>
      <c r="H4" s="143" t="s">
        <v>123</v>
      </c>
      <c r="I4" s="146" t="s">
        <v>123</v>
      </c>
      <c r="J4" s="146"/>
      <c r="K4" s="146"/>
      <c r="L4" s="146"/>
      <c r="M4" s="146"/>
      <c r="N4" s="146"/>
      <c r="O4" s="146"/>
      <c r="P4" s="146"/>
      <c r="Q4" s="146" t="s">
        <v>34</v>
      </c>
      <c r="R4" s="146" t="s">
        <v>50</v>
      </c>
      <c r="S4" s="146"/>
      <c r="T4" s="146"/>
      <c r="U4" s="146"/>
      <c r="V4" s="146"/>
      <c r="W4" s="147"/>
    </row>
    <row r="5" ht="18" customHeight="1" spans="1:23">
      <c r="A5" s="13"/>
      <c r="B5" s="13"/>
      <c r="C5" s="13"/>
      <c r="D5" s="13"/>
      <c r="E5" s="13"/>
      <c r="F5" s="13"/>
      <c r="G5" s="13"/>
      <c r="H5" s="107" t="s">
        <v>28</v>
      </c>
      <c r="I5" s="143" t="s">
        <v>31</v>
      </c>
      <c r="J5" s="146"/>
      <c r="K5" s="146"/>
      <c r="L5" s="146"/>
      <c r="M5" s="147"/>
      <c r="N5" s="10" t="s">
        <v>124</v>
      </c>
      <c r="O5" s="11"/>
      <c r="P5" s="12"/>
      <c r="Q5" s="8" t="s">
        <v>34</v>
      </c>
      <c r="R5" s="143" t="s">
        <v>50</v>
      </c>
      <c r="S5" s="146" t="s">
        <v>37</v>
      </c>
      <c r="T5" s="146" t="s">
        <v>50</v>
      </c>
      <c r="U5" s="146" t="s">
        <v>39</v>
      </c>
      <c r="V5" s="146" t="s">
        <v>40</v>
      </c>
      <c r="W5" s="147" t="s">
        <v>41</v>
      </c>
    </row>
    <row r="6" ht="18.75" customHeight="1" spans="1:23">
      <c r="A6" s="13"/>
      <c r="B6" s="13"/>
      <c r="C6" s="13"/>
      <c r="D6" s="13"/>
      <c r="E6" s="13"/>
      <c r="F6" s="13"/>
      <c r="G6" s="13"/>
      <c r="H6" s="144"/>
      <c r="I6" s="148" t="s">
        <v>125</v>
      </c>
      <c r="J6" s="8" t="s">
        <v>126</v>
      </c>
      <c r="K6" s="8" t="s">
        <v>127</v>
      </c>
      <c r="L6" s="8" t="s">
        <v>128</v>
      </c>
      <c r="M6" s="8" t="s">
        <v>129</v>
      </c>
      <c r="N6" s="8" t="s">
        <v>31</v>
      </c>
      <c r="O6" s="8" t="s">
        <v>32</v>
      </c>
      <c r="P6" s="8" t="s">
        <v>33</v>
      </c>
      <c r="Q6" s="13"/>
      <c r="R6" s="8" t="s">
        <v>30</v>
      </c>
      <c r="S6" s="8" t="s">
        <v>37</v>
      </c>
      <c r="T6" s="8" t="s">
        <v>130</v>
      </c>
      <c r="U6" s="8" t="s">
        <v>39</v>
      </c>
      <c r="V6" s="8" t="s">
        <v>40</v>
      </c>
      <c r="W6" s="8" t="s">
        <v>41</v>
      </c>
    </row>
    <row r="7" ht="37.5" customHeight="1" spans="1:23">
      <c r="A7" s="15"/>
      <c r="B7" s="15"/>
      <c r="C7" s="15"/>
      <c r="D7" s="15"/>
      <c r="E7" s="15"/>
      <c r="F7" s="15"/>
      <c r="G7" s="15"/>
      <c r="H7" s="110"/>
      <c r="I7" s="93" t="s">
        <v>30</v>
      </c>
      <c r="J7" s="15" t="s">
        <v>131</v>
      </c>
      <c r="K7" s="15" t="s">
        <v>127</v>
      </c>
      <c r="L7" s="15" t="s">
        <v>128</v>
      </c>
      <c r="M7" s="15" t="s">
        <v>129</v>
      </c>
      <c r="N7" s="15" t="s">
        <v>127</v>
      </c>
      <c r="O7" s="15" t="s">
        <v>128</v>
      </c>
      <c r="P7" s="15" t="s">
        <v>129</v>
      </c>
      <c r="Q7" s="15" t="s">
        <v>34</v>
      </c>
      <c r="R7" s="15" t="s">
        <v>30</v>
      </c>
      <c r="S7" s="15" t="s">
        <v>37</v>
      </c>
      <c r="T7" s="15" t="s">
        <v>130</v>
      </c>
      <c r="U7" s="15" t="s">
        <v>39</v>
      </c>
      <c r="V7" s="15" t="s">
        <v>40</v>
      </c>
      <c r="W7" s="15" t="s">
        <v>41</v>
      </c>
    </row>
    <row r="8" ht="19.5" customHeight="1" spans="1:23">
      <c r="A8" s="145">
        <v>1</v>
      </c>
      <c r="B8" s="145">
        <v>2</v>
      </c>
      <c r="C8" s="145">
        <v>3</v>
      </c>
      <c r="D8" s="145">
        <v>4</v>
      </c>
      <c r="E8" s="145">
        <v>5</v>
      </c>
      <c r="F8" s="145">
        <v>6</v>
      </c>
      <c r="G8" s="145">
        <v>7</v>
      </c>
      <c r="H8" s="145">
        <v>8</v>
      </c>
      <c r="I8" s="145">
        <v>9</v>
      </c>
      <c r="J8" s="145">
        <v>10</v>
      </c>
      <c r="K8" s="145">
        <v>11</v>
      </c>
      <c r="L8" s="145">
        <v>12</v>
      </c>
      <c r="M8" s="145">
        <v>13</v>
      </c>
      <c r="N8" s="145">
        <v>14</v>
      </c>
      <c r="O8" s="145">
        <v>15</v>
      </c>
      <c r="P8" s="145">
        <v>16</v>
      </c>
      <c r="Q8" s="145">
        <v>17</v>
      </c>
      <c r="R8" s="145">
        <v>18</v>
      </c>
      <c r="S8" s="145">
        <v>19</v>
      </c>
      <c r="T8" s="145">
        <v>20</v>
      </c>
      <c r="U8" s="145">
        <v>21</v>
      </c>
      <c r="V8" s="145">
        <v>22</v>
      </c>
      <c r="W8" s="145">
        <v>23</v>
      </c>
    </row>
    <row r="9" ht="21" customHeight="1" spans="1:23">
      <c r="A9" s="19" t="s">
        <v>43</v>
      </c>
      <c r="B9" s="19" t="s">
        <v>132</v>
      </c>
      <c r="C9" s="19" t="s">
        <v>133</v>
      </c>
      <c r="D9" s="19" t="s">
        <v>78</v>
      </c>
      <c r="E9" s="19" t="s">
        <v>79</v>
      </c>
      <c r="F9" s="19" t="s">
        <v>134</v>
      </c>
      <c r="G9" s="19" t="s">
        <v>135</v>
      </c>
      <c r="H9" s="20">
        <v>817884</v>
      </c>
      <c r="I9" s="20">
        <v>817884</v>
      </c>
      <c r="J9" s="20"/>
      <c r="K9" s="20"/>
      <c r="L9" s="20">
        <v>817884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" customHeight="1" spans="1:23">
      <c r="A10" s="19" t="s">
        <v>43</v>
      </c>
      <c r="B10" s="19" t="s">
        <v>132</v>
      </c>
      <c r="C10" s="19" t="s">
        <v>133</v>
      </c>
      <c r="D10" s="19" t="s">
        <v>78</v>
      </c>
      <c r="E10" s="19" t="s">
        <v>79</v>
      </c>
      <c r="F10" s="19" t="s">
        <v>136</v>
      </c>
      <c r="G10" s="19" t="s">
        <v>137</v>
      </c>
      <c r="H10" s="20">
        <v>139800</v>
      </c>
      <c r="I10" s="20">
        <v>139800</v>
      </c>
      <c r="J10" s="20"/>
      <c r="K10" s="20"/>
      <c r="L10" s="20">
        <v>139800</v>
      </c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" customHeight="1" spans="1:23">
      <c r="A11" s="19" t="s">
        <v>43</v>
      </c>
      <c r="B11" s="19" t="s">
        <v>132</v>
      </c>
      <c r="C11" s="19" t="s">
        <v>133</v>
      </c>
      <c r="D11" s="19" t="s">
        <v>78</v>
      </c>
      <c r="E11" s="19" t="s">
        <v>79</v>
      </c>
      <c r="F11" s="19" t="s">
        <v>138</v>
      </c>
      <c r="G11" s="19" t="s">
        <v>139</v>
      </c>
      <c r="H11" s="20">
        <v>198000</v>
      </c>
      <c r="I11" s="20">
        <v>198000</v>
      </c>
      <c r="J11" s="20"/>
      <c r="K11" s="20"/>
      <c r="L11" s="20">
        <v>198000</v>
      </c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" customHeight="1" spans="1:23">
      <c r="A12" s="19" t="s">
        <v>43</v>
      </c>
      <c r="B12" s="19" t="s">
        <v>132</v>
      </c>
      <c r="C12" s="19" t="s">
        <v>133</v>
      </c>
      <c r="D12" s="19" t="s">
        <v>78</v>
      </c>
      <c r="E12" s="19" t="s">
        <v>79</v>
      </c>
      <c r="F12" s="19" t="s">
        <v>138</v>
      </c>
      <c r="G12" s="19" t="s">
        <v>139</v>
      </c>
      <c r="H12" s="20">
        <v>589092</v>
      </c>
      <c r="I12" s="20">
        <v>589092</v>
      </c>
      <c r="J12" s="20"/>
      <c r="K12" s="20"/>
      <c r="L12" s="20">
        <v>589092</v>
      </c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" customHeight="1" spans="1:23">
      <c r="A13" s="19" t="s">
        <v>43</v>
      </c>
      <c r="B13" s="19" t="s">
        <v>132</v>
      </c>
      <c r="C13" s="19" t="s">
        <v>133</v>
      </c>
      <c r="D13" s="19" t="s">
        <v>78</v>
      </c>
      <c r="E13" s="19" t="s">
        <v>79</v>
      </c>
      <c r="F13" s="19" t="s">
        <v>138</v>
      </c>
      <c r="G13" s="19" t="s">
        <v>139</v>
      </c>
      <c r="H13" s="20">
        <v>68157</v>
      </c>
      <c r="I13" s="20">
        <v>68157</v>
      </c>
      <c r="J13" s="20"/>
      <c r="K13" s="20"/>
      <c r="L13" s="20">
        <v>68157</v>
      </c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</row>
    <row r="14" ht="21" customHeight="1" spans="1:23">
      <c r="A14" s="19" t="s">
        <v>43</v>
      </c>
      <c r="B14" s="19" t="s">
        <v>140</v>
      </c>
      <c r="C14" s="19" t="s">
        <v>141</v>
      </c>
      <c r="D14" s="19" t="s">
        <v>78</v>
      </c>
      <c r="E14" s="19" t="s">
        <v>79</v>
      </c>
      <c r="F14" s="19" t="s">
        <v>138</v>
      </c>
      <c r="G14" s="19" t="s">
        <v>139</v>
      </c>
      <c r="H14" s="20">
        <v>122472</v>
      </c>
      <c r="I14" s="20">
        <v>122472</v>
      </c>
      <c r="J14" s="20"/>
      <c r="K14" s="20"/>
      <c r="L14" s="20">
        <v>122472</v>
      </c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</row>
    <row r="15" ht="21" customHeight="1" spans="1:23">
      <c r="A15" s="19" t="s">
        <v>43</v>
      </c>
      <c r="B15" s="19" t="s">
        <v>142</v>
      </c>
      <c r="C15" s="19" t="s">
        <v>111</v>
      </c>
      <c r="D15" s="19" t="s">
        <v>78</v>
      </c>
      <c r="E15" s="19" t="s">
        <v>79</v>
      </c>
      <c r="F15" s="19" t="s">
        <v>143</v>
      </c>
      <c r="G15" s="19" t="s">
        <v>114</v>
      </c>
      <c r="H15" s="20">
        <v>36000</v>
      </c>
      <c r="I15" s="20">
        <v>36000</v>
      </c>
      <c r="J15" s="20"/>
      <c r="K15" s="20"/>
      <c r="L15" s="20">
        <v>36000</v>
      </c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</row>
    <row r="16" ht="21" customHeight="1" spans="1:23">
      <c r="A16" s="19" t="s">
        <v>43</v>
      </c>
      <c r="B16" s="19" t="s">
        <v>144</v>
      </c>
      <c r="C16" s="19" t="s">
        <v>145</v>
      </c>
      <c r="D16" s="19" t="s">
        <v>78</v>
      </c>
      <c r="E16" s="19" t="s">
        <v>79</v>
      </c>
      <c r="F16" s="19" t="s">
        <v>146</v>
      </c>
      <c r="G16" s="19" t="s">
        <v>145</v>
      </c>
      <c r="H16" s="20">
        <v>39794.4</v>
      </c>
      <c r="I16" s="20">
        <v>39794.4</v>
      </c>
      <c r="J16" s="20"/>
      <c r="K16" s="20"/>
      <c r="L16" s="20">
        <v>39794.4</v>
      </c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</row>
    <row r="17" ht="21" customHeight="1" spans="1:23">
      <c r="A17" s="19" t="s">
        <v>43</v>
      </c>
      <c r="B17" s="19" t="s">
        <v>147</v>
      </c>
      <c r="C17" s="19" t="s">
        <v>148</v>
      </c>
      <c r="D17" s="19" t="s">
        <v>62</v>
      </c>
      <c r="E17" s="19" t="s">
        <v>63</v>
      </c>
      <c r="F17" s="19" t="s">
        <v>149</v>
      </c>
      <c r="G17" s="19" t="s">
        <v>150</v>
      </c>
      <c r="H17" s="20">
        <v>300871.2</v>
      </c>
      <c r="I17" s="20">
        <v>300871.2</v>
      </c>
      <c r="J17" s="20"/>
      <c r="K17" s="20"/>
      <c r="L17" s="20">
        <v>300871.2</v>
      </c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</row>
    <row r="18" ht="21" customHeight="1" spans="1:23">
      <c r="A18" s="19" t="s">
        <v>43</v>
      </c>
      <c r="B18" s="19" t="s">
        <v>147</v>
      </c>
      <c r="C18" s="19" t="s">
        <v>148</v>
      </c>
      <c r="D18" s="19" t="s">
        <v>68</v>
      </c>
      <c r="E18" s="19" t="s">
        <v>69</v>
      </c>
      <c r="F18" s="19" t="s">
        <v>151</v>
      </c>
      <c r="G18" s="19" t="s">
        <v>152</v>
      </c>
      <c r="H18" s="20">
        <v>163860.17</v>
      </c>
      <c r="I18" s="20">
        <v>163860.17</v>
      </c>
      <c r="J18" s="20"/>
      <c r="K18" s="20"/>
      <c r="L18" s="20">
        <v>163860.17</v>
      </c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</row>
    <row r="19" ht="21" customHeight="1" spans="1:23">
      <c r="A19" s="19" t="s">
        <v>43</v>
      </c>
      <c r="B19" s="19" t="s">
        <v>147</v>
      </c>
      <c r="C19" s="19" t="s">
        <v>148</v>
      </c>
      <c r="D19" s="19" t="s">
        <v>70</v>
      </c>
      <c r="E19" s="19" t="s">
        <v>71</v>
      </c>
      <c r="F19" s="19" t="s">
        <v>153</v>
      </c>
      <c r="G19" s="19" t="s">
        <v>154</v>
      </c>
      <c r="H19" s="20">
        <v>132774.91</v>
      </c>
      <c r="I19" s="20">
        <v>132774.91</v>
      </c>
      <c r="J19" s="20"/>
      <c r="K19" s="20"/>
      <c r="L19" s="20">
        <v>132774.91</v>
      </c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</row>
    <row r="20" ht="21" customHeight="1" spans="1:23">
      <c r="A20" s="19" t="s">
        <v>43</v>
      </c>
      <c r="B20" s="19" t="s">
        <v>147</v>
      </c>
      <c r="C20" s="19" t="s">
        <v>148</v>
      </c>
      <c r="D20" s="19" t="s">
        <v>72</v>
      </c>
      <c r="E20" s="19" t="s">
        <v>73</v>
      </c>
      <c r="F20" s="19" t="s">
        <v>155</v>
      </c>
      <c r="G20" s="19" t="s">
        <v>156</v>
      </c>
      <c r="H20" s="20">
        <v>16924.01</v>
      </c>
      <c r="I20" s="20">
        <v>16924.01</v>
      </c>
      <c r="J20" s="20"/>
      <c r="K20" s="20"/>
      <c r="L20" s="20">
        <v>16924.01</v>
      </c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</row>
    <row r="21" ht="21" customHeight="1" spans="1:23">
      <c r="A21" s="19" t="s">
        <v>43</v>
      </c>
      <c r="B21" s="19" t="s">
        <v>147</v>
      </c>
      <c r="C21" s="19" t="s">
        <v>148</v>
      </c>
      <c r="D21" s="19" t="s">
        <v>72</v>
      </c>
      <c r="E21" s="19" t="s">
        <v>73</v>
      </c>
      <c r="F21" s="19" t="s">
        <v>155</v>
      </c>
      <c r="G21" s="19" t="s">
        <v>156</v>
      </c>
      <c r="H21" s="20">
        <v>7644</v>
      </c>
      <c r="I21" s="20">
        <v>7644</v>
      </c>
      <c r="J21" s="20"/>
      <c r="K21" s="20"/>
      <c r="L21" s="20">
        <v>7644</v>
      </c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</row>
    <row r="22" ht="21" customHeight="1" spans="1:23">
      <c r="A22" s="19" t="s">
        <v>43</v>
      </c>
      <c r="B22" s="19" t="s">
        <v>157</v>
      </c>
      <c r="C22" s="19" t="s">
        <v>85</v>
      </c>
      <c r="D22" s="19" t="s">
        <v>84</v>
      </c>
      <c r="E22" s="19" t="s">
        <v>85</v>
      </c>
      <c r="F22" s="19" t="s">
        <v>158</v>
      </c>
      <c r="G22" s="19" t="s">
        <v>85</v>
      </c>
      <c r="H22" s="20">
        <v>246902.04</v>
      </c>
      <c r="I22" s="20">
        <v>246902.04</v>
      </c>
      <c r="J22" s="20"/>
      <c r="K22" s="20"/>
      <c r="L22" s="20">
        <v>246902.04</v>
      </c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</row>
    <row r="23" ht="21" customHeight="1" spans="1:23">
      <c r="A23" s="19" t="s">
        <v>43</v>
      </c>
      <c r="B23" s="19" t="s">
        <v>159</v>
      </c>
      <c r="C23" s="19" t="s">
        <v>160</v>
      </c>
      <c r="D23" s="19" t="s">
        <v>78</v>
      </c>
      <c r="E23" s="19" t="s">
        <v>79</v>
      </c>
      <c r="F23" s="19" t="s">
        <v>161</v>
      </c>
      <c r="G23" s="19" t="s">
        <v>162</v>
      </c>
      <c r="H23" s="20">
        <v>336</v>
      </c>
      <c r="I23" s="20">
        <v>336</v>
      </c>
      <c r="J23" s="20"/>
      <c r="K23" s="20"/>
      <c r="L23" s="20">
        <v>336</v>
      </c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</row>
    <row r="24" ht="21" customHeight="1" spans="1:23">
      <c r="A24" s="19" t="s">
        <v>43</v>
      </c>
      <c r="B24" s="19" t="s">
        <v>163</v>
      </c>
      <c r="C24" s="19" t="s">
        <v>164</v>
      </c>
      <c r="D24" s="19" t="s">
        <v>60</v>
      </c>
      <c r="E24" s="19" t="s">
        <v>61</v>
      </c>
      <c r="F24" s="19" t="s">
        <v>161</v>
      </c>
      <c r="G24" s="19" t="s">
        <v>162</v>
      </c>
      <c r="H24" s="20">
        <v>8400</v>
      </c>
      <c r="I24" s="20">
        <v>8400</v>
      </c>
      <c r="J24" s="20"/>
      <c r="K24" s="20"/>
      <c r="L24" s="20">
        <v>8400</v>
      </c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</row>
    <row r="25" ht="21" customHeight="1" spans="1:23">
      <c r="A25" s="19" t="s">
        <v>43</v>
      </c>
      <c r="B25" s="19" t="s">
        <v>165</v>
      </c>
      <c r="C25" s="19" t="s">
        <v>166</v>
      </c>
      <c r="D25" s="19" t="s">
        <v>78</v>
      </c>
      <c r="E25" s="19" t="s">
        <v>79</v>
      </c>
      <c r="F25" s="19" t="s">
        <v>167</v>
      </c>
      <c r="G25" s="19" t="s">
        <v>168</v>
      </c>
      <c r="H25" s="20">
        <v>13000</v>
      </c>
      <c r="I25" s="20">
        <v>13000</v>
      </c>
      <c r="J25" s="20"/>
      <c r="K25" s="20"/>
      <c r="L25" s="20">
        <v>13000</v>
      </c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</row>
    <row r="26" ht="21" customHeight="1" spans="1:23">
      <c r="A26" s="19" t="s">
        <v>43</v>
      </c>
      <c r="B26" s="19" t="s">
        <v>165</v>
      </c>
      <c r="C26" s="19" t="s">
        <v>166</v>
      </c>
      <c r="D26" s="19" t="s">
        <v>78</v>
      </c>
      <c r="E26" s="19" t="s">
        <v>79</v>
      </c>
      <c r="F26" s="19" t="s">
        <v>169</v>
      </c>
      <c r="G26" s="19" t="s">
        <v>170</v>
      </c>
      <c r="H26" s="20">
        <v>5000</v>
      </c>
      <c r="I26" s="20">
        <v>5000</v>
      </c>
      <c r="J26" s="20"/>
      <c r="K26" s="20"/>
      <c r="L26" s="20">
        <v>5000</v>
      </c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</row>
    <row r="27" ht="21" customHeight="1" spans="1:23">
      <c r="A27" s="19" t="s">
        <v>43</v>
      </c>
      <c r="B27" s="19" t="s">
        <v>165</v>
      </c>
      <c r="C27" s="19" t="s">
        <v>166</v>
      </c>
      <c r="D27" s="19" t="s">
        <v>78</v>
      </c>
      <c r="E27" s="19" t="s">
        <v>79</v>
      </c>
      <c r="F27" s="19" t="s">
        <v>171</v>
      </c>
      <c r="G27" s="19" t="s">
        <v>172</v>
      </c>
      <c r="H27" s="20">
        <v>43000</v>
      </c>
      <c r="I27" s="20">
        <v>43000</v>
      </c>
      <c r="J27" s="20"/>
      <c r="K27" s="20"/>
      <c r="L27" s="20">
        <v>43000</v>
      </c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</row>
    <row r="28" ht="21" customHeight="1" spans="1:23">
      <c r="A28" s="19" t="s">
        <v>43</v>
      </c>
      <c r="B28" s="19" t="s">
        <v>165</v>
      </c>
      <c r="C28" s="19" t="s">
        <v>166</v>
      </c>
      <c r="D28" s="19" t="s">
        <v>78</v>
      </c>
      <c r="E28" s="19" t="s">
        <v>79</v>
      </c>
      <c r="F28" s="19" t="s">
        <v>173</v>
      </c>
      <c r="G28" s="19" t="s">
        <v>174</v>
      </c>
      <c r="H28" s="20">
        <v>9500</v>
      </c>
      <c r="I28" s="20">
        <v>9500</v>
      </c>
      <c r="J28" s="20"/>
      <c r="K28" s="20"/>
      <c r="L28" s="20">
        <v>9500</v>
      </c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</row>
    <row r="29" ht="21" customHeight="1" spans="1:23">
      <c r="A29" s="19" t="s">
        <v>43</v>
      </c>
      <c r="B29" s="19" t="s">
        <v>165</v>
      </c>
      <c r="C29" s="19" t="s">
        <v>166</v>
      </c>
      <c r="D29" s="19" t="s">
        <v>78</v>
      </c>
      <c r="E29" s="19" t="s">
        <v>79</v>
      </c>
      <c r="F29" s="19" t="s">
        <v>175</v>
      </c>
      <c r="G29" s="19" t="s">
        <v>176</v>
      </c>
      <c r="H29" s="20">
        <v>4000</v>
      </c>
      <c r="I29" s="20">
        <v>4000</v>
      </c>
      <c r="J29" s="20"/>
      <c r="K29" s="20"/>
      <c r="L29" s="20">
        <v>4000</v>
      </c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</row>
    <row r="30" ht="21" customHeight="1" spans="1:23">
      <c r="A30" s="19" t="s">
        <v>43</v>
      </c>
      <c r="B30" s="19" t="s">
        <v>165</v>
      </c>
      <c r="C30" s="19" t="s">
        <v>166</v>
      </c>
      <c r="D30" s="19" t="s">
        <v>78</v>
      </c>
      <c r="E30" s="19" t="s">
        <v>79</v>
      </c>
      <c r="F30" s="19" t="s">
        <v>177</v>
      </c>
      <c r="G30" s="19" t="s">
        <v>178</v>
      </c>
      <c r="H30" s="20">
        <v>20000</v>
      </c>
      <c r="I30" s="20">
        <v>20000</v>
      </c>
      <c r="J30" s="20"/>
      <c r="K30" s="20"/>
      <c r="L30" s="20">
        <v>20000</v>
      </c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</row>
    <row r="31" ht="21" customHeight="1" spans="1:23">
      <c r="A31" s="22" t="s">
        <v>86</v>
      </c>
      <c r="B31" s="23"/>
      <c r="C31" s="23"/>
      <c r="D31" s="23"/>
      <c r="E31" s="23"/>
      <c r="F31" s="23"/>
      <c r="G31" s="24"/>
      <c r="H31" s="20">
        <v>2983411.73</v>
      </c>
      <c r="I31" s="20">
        <v>2983411.73</v>
      </c>
      <c r="J31" s="20"/>
      <c r="K31" s="20"/>
      <c r="L31" s="20">
        <v>2983411.73</v>
      </c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</row>
  </sheetData>
  <mergeCells count="30">
    <mergeCell ref="A2:W2"/>
    <mergeCell ref="A3:G3"/>
    <mergeCell ref="H4:W4"/>
    <mergeCell ref="I5:M5"/>
    <mergeCell ref="N5:P5"/>
    <mergeCell ref="R5:W5"/>
    <mergeCell ref="A31:G31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showZeros="0" topLeftCell="G1" workbookViewId="0">
      <selection activeCell="A1" sqref="A1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8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8"/>
      <c r="W1" s="30" t="s">
        <v>179</v>
      </c>
    </row>
    <row r="2" ht="41.25" customHeight="1" spans="1:23">
      <c r="A2" s="4" t="str">
        <f>"2026"&amp;"年部门项目支出预算表"</f>
        <v>2026年部门项目支出预算表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"单位名称："&amp;"景洪市植保植检与土壤肥料服务中心"</f>
        <v>单位名称：景洪市植保植检与土壤肥料服务中心</v>
      </c>
      <c r="B3" s="5"/>
      <c r="C3" s="5"/>
      <c r="D3" s="5"/>
      <c r="E3" s="5"/>
      <c r="F3" s="5"/>
      <c r="G3" s="5"/>
      <c r="H3" s="5"/>
      <c r="I3" s="126"/>
      <c r="J3" s="126"/>
      <c r="K3" s="126"/>
      <c r="L3" s="126"/>
      <c r="M3" s="126"/>
      <c r="N3" s="126"/>
      <c r="O3" s="126"/>
      <c r="P3" s="126"/>
      <c r="Q3" s="126"/>
      <c r="R3" s="47"/>
      <c r="S3" s="47"/>
      <c r="T3" s="47"/>
      <c r="U3" s="138"/>
      <c r="V3" s="47"/>
      <c r="W3" s="101" t="s">
        <v>108</v>
      </c>
    </row>
    <row r="4" ht="21.75" customHeight="1" spans="1:23">
      <c r="A4" s="119" t="s">
        <v>180</v>
      </c>
      <c r="B4" s="120" t="s">
        <v>117</v>
      </c>
      <c r="C4" s="119" t="s">
        <v>118</v>
      </c>
      <c r="D4" s="119" t="s">
        <v>181</v>
      </c>
      <c r="E4" s="120" t="s">
        <v>119</v>
      </c>
      <c r="F4" s="120" t="s">
        <v>120</v>
      </c>
      <c r="G4" s="120" t="s">
        <v>182</v>
      </c>
      <c r="H4" s="120" t="s">
        <v>183</v>
      </c>
      <c r="I4" s="127" t="s">
        <v>28</v>
      </c>
      <c r="J4" s="128" t="s">
        <v>184</v>
      </c>
      <c r="K4" s="129"/>
      <c r="L4" s="129"/>
      <c r="M4" s="130"/>
      <c r="N4" s="128" t="s">
        <v>124</v>
      </c>
      <c r="O4" s="129"/>
      <c r="P4" s="130"/>
      <c r="Q4" s="120" t="s">
        <v>34</v>
      </c>
      <c r="R4" s="128" t="s">
        <v>50</v>
      </c>
      <c r="S4" s="129"/>
      <c r="T4" s="129"/>
      <c r="U4" s="129"/>
      <c r="V4" s="129"/>
      <c r="W4" s="130"/>
    </row>
    <row r="5" ht="21.75" customHeight="1" spans="1:23">
      <c r="A5" s="121"/>
      <c r="B5" s="122"/>
      <c r="C5" s="121"/>
      <c r="D5" s="121"/>
      <c r="E5" s="122"/>
      <c r="F5" s="122"/>
      <c r="G5" s="122"/>
      <c r="H5" s="122"/>
      <c r="I5" s="131"/>
      <c r="J5" s="132" t="s">
        <v>31</v>
      </c>
      <c r="K5" s="133"/>
      <c r="L5" s="120" t="s">
        <v>32</v>
      </c>
      <c r="M5" s="120" t="s">
        <v>33</v>
      </c>
      <c r="N5" s="120" t="s">
        <v>31</v>
      </c>
      <c r="O5" s="120" t="s">
        <v>32</v>
      </c>
      <c r="P5" s="120" t="s">
        <v>33</v>
      </c>
      <c r="Q5" s="122"/>
      <c r="R5" s="120" t="s">
        <v>30</v>
      </c>
      <c r="S5" s="119" t="s">
        <v>37</v>
      </c>
      <c r="T5" s="119" t="s">
        <v>130</v>
      </c>
      <c r="U5" s="119" t="s">
        <v>39</v>
      </c>
      <c r="V5" s="119" t="s">
        <v>40</v>
      </c>
      <c r="W5" s="119" t="s">
        <v>41</v>
      </c>
    </row>
    <row r="6" ht="21" customHeight="1" spans="1:23">
      <c r="A6" s="121"/>
      <c r="B6" s="122"/>
      <c r="C6" s="121"/>
      <c r="D6" s="121"/>
      <c r="E6" s="122"/>
      <c r="F6" s="122"/>
      <c r="G6" s="122"/>
      <c r="H6" s="122"/>
      <c r="I6" s="131"/>
      <c r="J6" s="134" t="s">
        <v>30</v>
      </c>
      <c r="K6" s="135"/>
      <c r="L6" s="122"/>
      <c r="M6" s="122"/>
      <c r="N6" s="122"/>
      <c r="O6" s="122"/>
      <c r="P6" s="122"/>
      <c r="Q6" s="122"/>
      <c r="R6" s="122"/>
      <c r="S6" s="121"/>
      <c r="T6" s="121"/>
      <c r="U6" s="121"/>
      <c r="V6" s="121"/>
      <c r="W6" s="121"/>
    </row>
    <row r="7" ht="39.75" customHeight="1" spans="1:23">
      <c r="A7" s="123"/>
      <c r="B7" s="124"/>
      <c r="C7" s="123"/>
      <c r="D7" s="123"/>
      <c r="E7" s="124"/>
      <c r="F7" s="124"/>
      <c r="G7" s="124"/>
      <c r="H7" s="124"/>
      <c r="I7" s="136"/>
      <c r="J7" s="137" t="s">
        <v>30</v>
      </c>
      <c r="K7" s="137" t="s">
        <v>185</v>
      </c>
      <c r="L7" s="124"/>
      <c r="M7" s="124"/>
      <c r="N7" s="124"/>
      <c r="O7" s="124"/>
      <c r="P7" s="124"/>
      <c r="Q7" s="124"/>
      <c r="R7" s="124"/>
      <c r="S7" s="123"/>
      <c r="T7" s="123"/>
      <c r="U7" s="123"/>
      <c r="V7" s="123"/>
      <c r="W7" s="123"/>
    </row>
    <row r="8" ht="19.5" customHeight="1" spans="1:23">
      <c r="A8" s="125">
        <v>1</v>
      </c>
      <c r="B8" s="125">
        <v>2</v>
      </c>
      <c r="C8" s="125">
        <v>3</v>
      </c>
      <c r="D8" s="125">
        <v>4</v>
      </c>
      <c r="E8" s="125">
        <v>5</v>
      </c>
      <c r="F8" s="125">
        <v>6</v>
      </c>
      <c r="G8" s="125">
        <v>7</v>
      </c>
      <c r="H8" s="125">
        <v>8</v>
      </c>
      <c r="I8" s="125">
        <v>9</v>
      </c>
      <c r="J8" s="125">
        <v>10</v>
      </c>
      <c r="K8" s="125">
        <v>11</v>
      </c>
      <c r="L8" s="125">
        <v>12</v>
      </c>
      <c r="M8" s="125">
        <v>13</v>
      </c>
      <c r="N8" s="125">
        <v>14</v>
      </c>
      <c r="O8" s="125">
        <v>15</v>
      </c>
      <c r="P8" s="125">
        <v>16</v>
      </c>
      <c r="Q8" s="125">
        <v>17</v>
      </c>
      <c r="R8" s="125">
        <v>18</v>
      </c>
      <c r="S8" s="125">
        <v>19</v>
      </c>
      <c r="T8" s="125">
        <v>20</v>
      </c>
      <c r="U8" s="125">
        <v>21</v>
      </c>
      <c r="V8" s="125">
        <v>22</v>
      </c>
      <c r="W8" s="125">
        <v>23</v>
      </c>
    </row>
    <row r="9" ht="21.75" customHeight="1" spans="1:23">
      <c r="A9" s="19"/>
      <c r="B9" s="19"/>
      <c r="C9" s="19"/>
      <c r="D9" s="19"/>
      <c r="E9" s="19"/>
      <c r="F9" s="19"/>
      <c r="G9" s="19"/>
      <c r="H9" s="19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18.75" customHeight="1" spans="1:23">
      <c r="A11" s="22" t="s">
        <v>86</v>
      </c>
      <c r="B11" s="23"/>
      <c r="C11" s="23"/>
      <c r="D11" s="23"/>
      <c r="E11" s="23"/>
      <c r="F11" s="23"/>
      <c r="G11" s="23"/>
      <c r="H11" s="24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ht="15" customHeight="1" spans="10:10">
      <c r="J1" s="117" t="s">
        <v>186</v>
      </c>
    </row>
    <row r="2" ht="33" customHeight="1" spans="1:10">
      <c r="A2" s="4" t="str">
        <f>"2026"&amp;"年部门项目支出绩效目标表"</f>
        <v>2026年部门项目支出绩效目标表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"单位名称："&amp;"景洪市植保植检与土壤肥料服务中心"</f>
        <v>单位名称：景洪市植保植检与土壤肥料服务中心</v>
      </c>
      <c r="B3" s="116"/>
      <c r="C3" s="33"/>
      <c r="D3" s="33"/>
      <c r="E3" s="33"/>
      <c r="F3" s="33"/>
      <c r="G3" s="33"/>
      <c r="H3" s="33"/>
      <c r="I3" s="33"/>
      <c r="J3" s="33"/>
    </row>
    <row r="4" ht="44.25" customHeight="1" spans="1:10">
      <c r="A4" s="38" t="s">
        <v>187</v>
      </c>
      <c r="B4" s="38" t="s">
        <v>188</v>
      </c>
      <c r="C4" s="38" t="s">
        <v>189</v>
      </c>
      <c r="D4" s="38" t="s">
        <v>190</v>
      </c>
      <c r="E4" s="38" t="s">
        <v>191</v>
      </c>
      <c r="F4" s="18" t="s">
        <v>192</v>
      </c>
      <c r="G4" s="38" t="s">
        <v>193</v>
      </c>
      <c r="H4" s="18" t="s">
        <v>194</v>
      </c>
      <c r="I4" s="18" t="s">
        <v>195</v>
      </c>
      <c r="J4" s="38" t="s">
        <v>196</v>
      </c>
    </row>
    <row r="5" ht="19.5" customHeight="1" spans="1:10">
      <c r="A5" s="38">
        <v>1</v>
      </c>
      <c r="B5" s="38">
        <v>2</v>
      </c>
      <c r="C5" s="38">
        <v>3</v>
      </c>
      <c r="D5" s="38">
        <v>4</v>
      </c>
      <c r="E5" s="38">
        <v>5</v>
      </c>
      <c r="F5" s="18">
        <v>6</v>
      </c>
      <c r="G5" s="38">
        <v>7</v>
      </c>
      <c r="H5" s="18">
        <v>8</v>
      </c>
      <c r="I5" s="18">
        <v>9</v>
      </c>
      <c r="J5" s="38">
        <v>10</v>
      </c>
    </row>
    <row r="6" ht="40.5" customHeight="1" spans="1:10">
      <c r="A6" s="19"/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9"/>
      <c r="B7" s="19"/>
      <c r="C7" s="19"/>
      <c r="D7" s="19"/>
      <c r="E7" s="19"/>
      <c r="F7" s="21"/>
      <c r="G7" s="19"/>
      <c r="H7" s="21"/>
      <c r="I7" s="21"/>
      <c r="J7" s="19"/>
    </row>
  </sheetData>
  <mergeCells count="2">
    <mergeCell ref="A2:J2"/>
    <mergeCell ref="A3:H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9"/>
  <sheetViews>
    <sheetView showZeros="0" workbookViewId="0">
      <selection activeCell="A1" sqref="A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197</v>
      </c>
    </row>
    <row r="2" ht="36.75" customHeight="1" spans="1:6">
      <c r="A2" s="106" t="str">
        <f>"2026"&amp;"年部门政府性基金预算支出预算表"</f>
        <v>2026年部门政府性基金预算支出预算表</v>
      </c>
      <c r="B2" s="106" t="s">
        <v>198</v>
      </c>
      <c r="C2" s="106"/>
      <c r="D2" s="106"/>
      <c r="E2" s="106"/>
      <c r="F2" s="106"/>
    </row>
    <row r="3" ht="13.5" customHeight="1" spans="1:6">
      <c r="A3" s="5" t="str">
        <f>"单位名称："&amp;"景洪市植保植检与土壤肥料服务中心"</f>
        <v>单位名称：景洪市植保植检与土壤肥料服务中心</v>
      </c>
      <c r="B3" s="5" t="str">
        <f>"单位名称："&amp;"景洪市植保植检与土壤肥料服务中心"</f>
        <v>单位名称：景洪市植保植检与土壤肥料服务中心</v>
      </c>
      <c r="C3" s="5"/>
      <c r="D3" s="101"/>
      <c r="E3" s="101"/>
      <c r="F3" s="101" t="s">
        <v>1</v>
      </c>
    </row>
    <row r="4" ht="19.5" customHeight="1" spans="1:6">
      <c r="A4" s="107" t="s">
        <v>116</v>
      </c>
      <c r="B4" s="108" t="s">
        <v>45</v>
      </c>
      <c r="C4" s="109" t="s">
        <v>46</v>
      </c>
      <c r="D4" s="11" t="s">
        <v>199</v>
      </c>
      <c r="E4" s="11"/>
      <c r="F4" s="12"/>
    </row>
    <row r="5" ht="18.75" customHeight="1" spans="1:6">
      <c r="A5" s="110"/>
      <c r="B5" s="111"/>
      <c r="C5" s="95"/>
      <c r="D5" s="94" t="s">
        <v>28</v>
      </c>
      <c r="E5" s="94" t="s">
        <v>47</v>
      </c>
      <c r="F5" s="94" t="s">
        <v>48</v>
      </c>
    </row>
    <row r="6" ht="18.75" customHeight="1" spans="1:6">
      <c r="A6" s="110">
        <v>1</v>
      </c>
      <c r="B6" s="112" t="s">
        <v>102</v>
      </c>
      <c r="C6" s="95">
        <v>3</v>
      </c>
      <c r="D6" s="94">
        <v>4</v>
      </c>
      <c r="E6" s="94">
        <v>5</v>
      </c>
      <c r="F6" s="94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86</v>
      </c>
      <c r="B9" s="114" t="s">
        <v>86</v>
      </c>
      <c r="C9" s="115" t="s">
        <v>86</v>
      </c>
      <c r="D9" s="20"/>
      <c r="E9" s="20"/>
      <c r="F9" s="20"/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5"/>
  <sheetViews>
    <sheetView showZeros="0" workbookViewId="0">
      <selection activeCell="G9" sqref="G9:G1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7"/>
      <c r="P1" s="87"/>
      <c r="Q1" s="30" t="s">
        <v>200</v>
      </c>
    </row>
    <row r="2" ht="35.25" customHeight="1" spans="1:17">
      <c r="A2" s="31" t="str">
        <f>"2026"&amp;"年部门政府采购预算表"</f>
        <v>2026年部门政府采购预算表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</row>
    <row r="3" ht="18.75" customHeight="1" spans="1:17">
      <c r="A3" s="32" t="str">
        <f>"单位名称："&amp;"景洪市植保植检与土壤肥料服务中心"</f>
        <v>单位名称：景洪市植保植检与土壤肥料服务中心</v>
      </c>
      <c r="B3" s="32"/>
      <c r="C3" s="32"/>
      <c r="D3" s="32"/>
      <c r="E3" s="32"/>
      <c r="F3" s="32"/>
      <c r="G3" s="6"/>
      <c r="H3" s="6"/>
      <c r="I3" s="6"/>
      <c r="J3" s="6"/>
      <c r="K3" s="33"/>
      <c r="L3" s="33"/>
      <c r="M3" s="33"/>
      <c r="N3" s="33"/>
      <c r="O3" s="7"/>
      <c r="P3" s="7"/>
      <c r="Q3" s="101" t="s">
        <v>108</v>
      </c>
    </row>
    <row r="4" ht="15.75" customHeight="1" spans="1:17">
      <c r="A4" s="9" t="s">
        <v>201</v>
      </c>
      <c r="B4" s="78" t="s">
        <v>202</v>
      </c>
      <c r="C4" s="78" t="s">
        <v>203</v>
      </c>
      <c r="D4" s="78" t="s">
        <v>204</v>
      </c>
      <c r="E4" s="78" t="s">
        <v>205</v>
      </c>
      <c r="F4" s="78" t="s">
        <v>206</v>
      </c>
      <c r="G4" s="36" t="s">
        <v>123</v>
      </c>
      <c r="H4" s="36"/>
      <c r="I4" s="36"/>
      <c r="J4" s="36"/>
      <c r="K4" s="36"/>
      <c r="L4" s="36"/>
      <c r="M4" s="36"/>
      <c r="N4" s="36"/>
      <c r="O4" s="36"/>
      <c r="P4" s="36"/>
      <c r="Q4" s="37"/>
    </row>
    <row r="5" ht="17.25" customHeight="1" spans="1:17">
      <c r="A5" s="14"/>
      <c r="B5" s="80"/>
      <c r="C5" s="80"/>
      <c r="D5" s="80"/>
      <c r="E5" s="80"/>
      <c r="F5" s="80"/>
      <c r="G5" s="80" t="s">
        <v>28</v>
      </c>
      <c r="H5" s="80" t="s">
        <v>31</v>
      </c>
      <c r="I5" s="80" t="s">
        <v>207</v>
      </c>
      <c r="J5" s="80" t="s">
        <v>208</v>
      </c>
      <c r="K5" s="81" t="s">
        <v>209</v>
      </c>
      <c r="L5" s="92" t="s">
        <v>50</v>
      </c>
      <c r="M5" s="92"/>
      <c r="N5" s="92"/>
      <c r="O5" s="92"/>
      <c r="P5" s="92"/>
      <c r="Q5" s="82"/>
    </row>
    <row r="6" ht="54" customHeight="1" spans="1:17">
      <c r="A6" s="16"/>
      <c r="B6" s="82"/>
      <c r="C6" s="82"/>
      <c r="D6" s="82"/>
      <c r="E6" s="82"/>
      <c r="F6" s="82"/>
      <c r="G6" s="82"/>
      <c r="H6" s="82" t="s">
        <v>30</v>
      </c>
      <c r="I6" s="82"/>
      <c r="J6" s="82"/>
      <c r="K6" s="83"/>
      <c r="L6" s="82" t="s">
        <v>30</v>
      </c>
      <c r="M6" s="82" t="s">
        <v>37</v>
      </c>
      <c r="N6" s="82" t="s">
        <v>130</v>
      </c>
      <c r="O6" s="93" t="s">
        <v>39</v>
      </c>
      <c r="P6" s="83" t="s">
        <v>40</v>
      </c>
      <c r="Q6" s="82" t="s">
        <v>41</v>
      </c>
    </row>
    <row r="7" ht="19.5" customHeight="1" spans="1:17">
      <c r="A7" s="27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19" t="s">
        <v>43</v>
      </c>
      <c r="B8" s="96"/>
      <c r="C8" s="96"/>
      <c r="D8" s="96"/>
      <c r="E8" s="97">
        <v>6</v>
      </c>
      <c r="F8" s="20">
        <v>23000</v>
      </c>
      <c r="G8" s="20">
        <v>58000</v>
      </c>
      <c r="H8" s="20">
        <v>58000</v>
      </c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98" t="s">
        <v>111</v>
      </c>
      <c r="B9" s="19" t="s">
        <v>210</v>
      </c>
      <c r="C9" s="19" t="s">
        <v>211</v>
      </c>
      <c r="D9" s="21" t="s">
        <v>212</v>
      </c>
      <c r="E9" s="99">
        <v>1</v>
      </c>
      <c r="F9" s="20"/>
      <c r="G9" s="20">
        <v>7000</v>
      </c>
      <c r="H9" s="20">
        <v>7000</v>
      </c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8" t="s">
        <v>111</v>
      </c>
      <c r="B10" s="19" t="s">
        <v>213</v>
      </c>
      <c r="C10" s="19" t="s">
        <v>214</v>
      </c>
      <c r="D10" s="21" t="s">
        <v>212</v>
      </c>
      <c r="E10" s="99">
        <v>1</v>
      </c>
      <c r="F10" s="20">
        <v>16000</v>
      </c>
      <c r="G10" s="20">
        <v>16000</v>
      </c>
      <c r="H10" s="20">
        <v>16000</v>
      </c>
      <c r="I10" s="20"/>
      <c r="J10" s="20"/>
      <c r="K10" s="20"/>
      <c r="L10" s="20"/>
      <c r="M10" s="20"/>
      <c r="N10" s="20"/>
      <c r="O10" s="20"/>
      <c r="P10" s="20"/>
      <c r="Q10" s="20"/>
    </row>
    <row r="11" ht="21" customHeight="1" spans="1:17">
      <c r="A11" s="98" t="s">
        <v>111</v>
      </c>
      <c r="B11" s="19" t="s">
        <v>215</v>
      </c>
      <c r="C11" s="19" t="s">
        <v>216</v>
      </c>
      <c r="D11" s="21" t="s">
        <v>212</v>
      </c>
      <c r="E11" s="99">
        <v>1</v>
      </c>
      <c r="F11" s="20"/>
      <c r="G11" s="20">
        <v>8000</v>
      </c>
      <c r="H11" s="20">
        <v>8000</v>
      </c>
      <c r="I11" s="20"/>
      <c r="J11" s="20"/>
      <c r="K11" s="20"/>
      <c r="L11" s="20"/>
      <c r="M11" s="20"/>
      <c r="N11" s="20"/>
      <c r="O11" s="20"/>
      <c r="P11" s="20"/>
      <c r="Q11" s="20"/>
    </row>
    <row r="12" ht="21" customHeight="1" spans="1:17">
      <c r="A12" s="98" t="s">
        <v>166</v>
      </c>
      <c r="B12" s="19" t="s">
        <v>217</v>
      </c>
      <c r="C12" s="19" t="s">
        <v>218</v>
      </c>
      <c r="D12" s="21" t="s">
        <v>219</v>
      </c>
      <c r="E12" s="99">
        <v>1</v>
      </c>
      <c r="F12" s="20"/>
      <c r="G12" s="20">
        <v>20000</v>
      </c>
      <c r="H12" s="20">
        <v>20000</v>
      </c>
      <c r="I12" s="20"/>
      <c r="J12" s="20"/>
      <c r="K12" s="20"/>
      <c r="L12" s="20"/>
      <c r="M12" s="20"/>
      <c r="N12" s="20"/>
      <c r="O12" s="20"/>
      <c r="P12" s="20"/>
      <c r="Q12" s="20"/>
    </row>
    <row r="13" ht="21" customHeight="1" spans="1:17">
      <c r="A13" s="98" t="s">
        <v>166</v>
      </c>
      <c r="B13" s="19" t="s">
        <v>220</v>
      </c>
      <c r="C13" s="19" t="s">
        <v>221</v>
      </c>
      <c r="D13" s="21" t="s">
        <v>212</v>
      </c>
      <c r="E13" s="99">
        <v>1</v>
      </c>
      <c r="F13" s="20">
        <v>4000</v>
      </c>
      <c r="G13" s="20">
        <v>4000</v>
      </c>
      <c r="H13" s="20">
        <v>4000</v>
      </c>
      <c r="I13" s="20"/>
      <c r="J13" s="20"/>
      <c r="K13" s="20"/>
      <c r="L13" s="20"/>
      <c r="M13" s="20"/>
      <c r="N13" s="20"/>
      <c r="O13" s="20"/>
      <c r="P13" s="20"/>
      <c r="Q13" s="20"/>
    </row>
    <row r="14" ht="21" customHeight="1" spans="1:17">
      <c r="A14" s="98" t="s">
        <v>166</v>
      </c>
      <c r="B14" s="19" t="s">
        <v>222</v>
      </c>
      <c r="C14" s="19" t="s">
        <v>223</v>
      </c>
      <c r="D14" s="21" t="s">
        <v>212</v>
      </c>
      <c r="E14" s="99">
        <v>1</v>
      </c>
      <c r="F14" s="20">
        <v>3000</v>
      </c>
      <c r="G14" s="20">
        <v>3000</v>
      </c>
      <c r="H14" s="20">
        <v>3000</v>
      </c>
      <c r="I14" s="20"/>
      <c r="J14" s="20"/>
      <c r="K14" s="20"/>
      <c r="L14" s="20"/>
      <c r="M14" s="20"/>
      <c r="N14" s="20"/>
      <c r="O14" s="20"/>
      <c r="P14" s="20"/>
      <c r="Q14" s="20"/>
    </row>
    <row r="15" ht="21" customHeight="1" spans="1:17">
      <c r="A15" s="85" t="s">
        <v>86</v>
      </c>
      <c r="B15" s="86"/>
      <c r="C15" s="86"/>
      <c r="D15" s="86"/>
      <c r="E15" s="100"/>
      <c r="F15" s="20">
        <v>23000</v>
      </c>
      <c r="G15" s="20">
        <v>58000</v>
      </c>
      <c r="H15" s="20">
        <v>58000</v>
      </c>
      <c r="I15" s="20"/>
      <c r="J15" s="20"/>
      <c r="K15" s="20"/>
      <c r="L15" s="20"/>
      <c r="M15" s="20"/>
      <c r="N15" s="20"/>
      <c r="O15" s="20"/>
      <c r="P15" s="20"/>
      <c r="Q15" s="20"/>
    </row>
  </sheetData>
  <mergeCells count="16">
    <mergeCell ref="A2:Q2"/>
    <mergeCell ref="A3:F3"/>
    <mergeCell ref="G4:Q4"/>
    <mergeCell ref="L5:Q5"/>
    <mergeCell ref="A15:E15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72"/>
      <c r="B1" s="72"/>
      <c r="C1" s="73"/>
      <c r="D1" s="72"/>
      <c r="E1" s="72"/>
      <c r="F1" s="72"/>
      <c r="G1" s="72"/>
      <c r="H1" s="74"/>
      <c r="I1" s="72"/>
      <c r="J1" s="72"/>
      <c r="K1" s="72"/>
      <c r="L1" s="87"/>
      <c r="M1" s="88"/>
      <c r="N1" s="89" t="s">
        <v>224</v>
      </c>
    </row>
    <row r="2" ht="34.5" customHeight="1" spans="1:14">
      <c r="A2" s="31" t="str">
        <f>"2026"&amp;"年部门政府购买服务预算表"</f>
        <v>2026年部门政府购买服务预算表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ht="18.75" customHeight="1" spans="1:14">
      <c r="A3" s="75" t="str">
        <f>"单位名称："&amp;"景洪市植保植检与土壤肥料服务中心"</f>
        <v>单位名称：景洪市植保植检与土壤肥料服务中心</v>
      </c>
      <c r="B3" s="75"/>
      <c r="C3" s="75"/>
      <c r="D3" s="76"/>
      <c r="E3" s="76"/>
      <c r="F3" s="76"/>
      <c r="G3" s="76"/>
      <c r="H3" s="77"/>
      <c r="I3" s="76"/>
      <c r="J3" s="76"/>
      <c r="K3" s="76"/>
      <c r="L3" s="7"/>
      <c r="M3" s="90"/>
      <c r="N3" s="91" t="s">
        <v>108</v>
      </c>
    </row>
    <row r="4" ht="18.75" customHeight="1" spans="1:14">
      <c r="A4" s="9" t="s">
        <v>201</v>
      </c>
      <c r="B4" s="78" t="s">
        <v>225</v>
      </c>
      <c r="C4" s="79" t="s">
        <v>226</v>
      </c>
      <c r="D4" s="36" t="s">
        <v>123</v>
      </c>
      <c r="E4" s="36"/>
      <c r="F4" s="36"/>
      <c r="G4" s="36"/>
      <c r="H4" s="36"/>
      <c r="I4" s="36"/>
      <c r="J4" s="36"/>
      <c r="K4" s="36"/>
      <c r="L4" s="36"/>
      <c r="M4" s="36"/>
      <c r="N4" s="37"/>
    </row>
    <row r="5" ht="17.25" customHeight="1" spans="1:14">
      <c r="A5" s="14"/>
      <c r="B5" s="80"/>
      <c r="C5" s="81"/>
      <c r="D5" s="80" t="s">
        <v>28</v>
      </c>
      <c r="E5" s="80" t="s">
        <v>31</v>
      </c>
      <c r="F5" s="80" t="s">
        <v>207</v>
      </c>
      <c r="G5" s="80" t="s">
        <v>208</v>
      </c>
      <c r="H5" s="81" t="s">
        <v>209</v>
      </c>
      <c r="I5" s="92" t="s">
        <v>50</v>
      </c>
      <c r="J5" s="92"/>
      <c r="K5" s="92"/>
      <c r="L5" s="92"/>
      <c r="M5" s="92"/>
      <c r="N5" s="82"/>
    </row>
    <row r="6" ht="54" customHeight="1" spans="1:14">
      <c r="A6" s="16"/>
      <c r="B6" s="82"/>
      <c r="C6" s="83"/>
      <c r="D6" s="82"/>
      <c r="E6" s="82"/>
      <c r="F6" s="82"/>
      <c r="G6" s="82"/>
      <c r="H6" s="83"/>
      <c r="I6" s="82" t="s">
        <v>30</v>
      </c>
      <c r="J6" s="82" t="s">
        <v>37</v>
      </c>
      <c r="K6" s="82" t="s">
        <v>130</v>
      </c>
      <c r="L6" s="93" t="s">
        <v>39</v>
      </c>
      <c r="M6" s="83" t="s">
        <v>40</v>
      </c>
      <c r="N6" s="82" t="s">
        <v>41</v>
      </c>
    </row>
    <row r="7" ht="19.5" customHeight="1" spans="1:14">
      <c r="A7" s="84">
        <v>1</v>
      </c>
      <c r="B7" s="84">
        <v>2</v>
      </c>
      <c r="C7" s="84">
        <v>3</v>
      </c>
      <c r="D7" s="84">
        <v>4</v>
      </c>
      <c r="E7" s="84">
        <v>5</v>
      </c>
      <c r="F7" s="84">
        <v>6</v>
      </c>
      <c r="G7" s="84">
        <v>7</v>
      </c>
      <c r="H7" s="84">
        <v>8</v>
      </c>
      <c r="I7" s="84">
        <v>9</v>
      </c>
      <c r="J7" s="84">
        <v>10</v>
      </c>
      <c r="K7" s="84">
        <v>11</v>
      </c>
      <c r="L7" s="84">
        <v>12</v>
      </c>
      <c r="M7" s="84">
        <v>13</v>
      </c>
      <c r="N7" s="84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5" t="s">
        <v>86</v>
      </c>
      <c r="B10" s="86"/>
      <c r="C10" s="86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8"/>
  <sheetViews>
    <sheetView showZeros="0" workbookViewId="0">
      <selection activeCell="A1" sqref="A1"/>
    </sheetView>
  </sheetViews>
  <sheetFormatPr defaultColWidth="10.6555555555556" defaultRowHeight="14.25" customHeight="1" outlineLevelRow="7" outlineLevelCol="6"/>
  <cols>
    <col min="1" max="1" width="44" customWidth="1"/>
    <col min="2" max="7" width="21.5" customWidth="1"/>
  </cols>
  <sheetData>
    <row r="1" ht="13.5" customHeight="1" spans="1:7">
      <c r="A1" s="58"/>
      <c r="B1" s="58"/>
      <c r="C1" s="58"/>
      <c r="D1" s="58"/>
      <c r="E1" s="58"/>
      <c r="F1" s="59"/>
      <c r="G1" s="60" t="s">
        <v>227</v>
      </c>
    </row>
    <row r="2" ht="27.75" customHeight="1" spans="1:7">
      <c r="A2" s="61" t="str">
        <f>"2026"&amp;"年对下转移支付预算表"</f>
        <v>2026年对下转移支付预算表</v>
      </c>
      <c r="B2" s="43"/>
      <c r="C2" s="43"/>
      <c r="D2" s="43"/>
      <c r="E2" s="43"/>
      <c r="F2" s="43"/>
      <c r="G2" s="44"/>
    </row>
    <row r="3" ht="18" customHeight="1" spans="1:7">
      <c r="A3" s="62" t="str">
        <f>"单位名称："&amp;"景洪市植保植检与土壤肥料服务中心"</f>
        <v>单位名称：景洪市植保植检与土壤肥料服务中心</v>
      </c>
      <c r="B3" s="63"/>
      <c r="C3" s="63"/>
      <c r="D3" s="63"/>
      <c r="E3" s="63"/>
      <c r="F3" s="64"/>
      <c r="G3" s="65" t="s">
        <v>108</v>
      </c>
    </row>
    <row r="4" ht="19.5" customHeight="1" spans="1:7">
      <c r="A4" s="66" t="s">
        <v>228</v>
      </c>
      <c r="B4" s="50" t="s">
        <v>119</v>
      </c>
      <c r="C4" s="50" t="s">
        <v>120</v>
      </c>
      <c r="D4" s="50" t="s">
        <v>123</v>
      </c>
      <c r="E4" s="50"/>
      <c r="F4" s="50"/>
      <c r="G4" s="49" t="s">
        <v>229</v>
      </c>
    </row>
    <row r="5" ht="40.5" customHeight="1" spans="1:7">
      <c r="A5" s="67"/>
      <c r="B5" s="68"/>
      <c r="C5" s="68"/>
      <c r="D5" s="68" t="s">
        <v>28</v>
      </c>
      <c r="E5" s="69" t="s">
        <v>31</v>
      </c>
      <c r="F5" s="70" t="s">
        <v>230</v>
      </c>
      <c r="G5" s="71" t="s">
        <v>231</v>
      </c>
    </row>
    <row r="6" ht="19.5" customHeight="1" spans="1:7">
      <c r="A6" s="50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>
        <v>7</v>
      </c>
    </row>
    <row r="7" ht="19.5" customHeight="1" spans="1:7">
      <c r="A7" s="51"/>
      <c r="B7" s="20"/>
      <c r="C7" s="20"/>
      <c r="D7" s="20"/>
      <c r="E7" s="20"/>
      <c r="F7" s="20"/>
      <c r="G7" s="20"/>
    </row>
    <row r="8" ht="19.5" customHeight="1" spans="1:7">
      <c r="A8" s="51"/>
      <c r="B8" s="19"/>
      <c r="C8" s="19"/>
      <c r="D8" s="20"/>
      <c r="E8" s="20"/>
      <c r="F8" s="20"/>
      <c r="G8" s="20"/>
    </row>
  </sheetData>
  <mergeCells count="7">
    <mergeCell ref="A2:G2"/>
    <mergeCell ref="A3:F3"/>
    <mergeCell ref="D4:F4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7"/>
  <sheetViews>
    <sheetView showZeros="0" topLeftCell="D1" workbookViewId="0">
      <selection activeCell="A1" sqref="A1"/>
    </sheetView>
  </sheetViews>
  <sheetFormatPr defaultColWidth="10.6555555555556" defaultRowHeight="12" customHeight="1" outlineLevelRow="6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ht="15" customHeight="1" spans="10:10">
      <c r="J1" s="56" t="s">
        <v>232</v>
      </c>
    </row>
    <row r="2" ht="28.5" customHeight="1" spans="1:10">
      <c r="A2" s="43" t="str">
        <f>"2026"&amp;"年对下转移支付绩效目标表"</f>
        <v>2026年对下转移支付绩效目标表</v>
      </c>
      <c r="B2" s="43"/>
      <c r="C2" s="43"/>
      <c r="D2" s="43"/>
      <c r="E2" s="43"/>
      <c r="F2" s="44"/>
      <c r="G2" s="43"/>
      <c r="H2" s="44"/>
      <c r="I2" s="44"/>
      <c r="J2" s="43"/>
    </row>
    <row r="3" ht="17.25" customHeight="1" spans="1:10">
      <c r="A3" s="45" t="str">
        <f>"单位名称："&amp;"景洪市植保植检与土壤肥料服务中心"</f>
        <v>单位名称：景洪市植保植检与土壤肥料服务中心</v>
      </c>
      <c r="B3" s="46"/>
      <c r="C3" s="46"/>
      <c r="D3" s="46"/>
      <c r="E3" s="46"/>
      <c r="F3" s="47"/>
      <c r="G3" s="46"/>
      <c r="H3" s="47"/>
      <c r="I3" s="57"/>
      <c r="J3" s="57"/>
    </row>
    <row r="4" ht="44.25" customHeight="1" spans="1:10">
      <c r="A4" s="48" t="s">
        <v>187</v>
      </c>
      <c r="B4" s="48" t="s">
        <v>188</v>
      </c>
      <c r="C4" s="48" t="s">
        <v>189</v>
      </c>
      <c r="D4" s="48" t="s">
        <v>190</v>
      </c>
      <c r="E4" s="48" t="s">
        <v>191</v>
      </c>
      <c r="F4" s="49" t="s">
        <v>192</v>
      </c>
      <c r="G4" s="48" t="s">
        <v>193</v>
      </c>
      <c r="H4" s="49" t="s">
        <v>194</v>
      </c>
      <c r="I4" s="49" t="s">
        <v>195</v>
      </c>
      <c r="J4" s="48" t="s">
        <v>196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0">
        <v>6</v>
      </c>
      <c r="G5" s="50">
        <v>7</v>
      </c>
      <c r="H5" s="50">
        <v>8</v>
      </c>
      <c r="I5" s="50">
        <v>9</v>
      </c>
      <c r="J5" s="50">
        <v>10</v>
      </c>
    </row>
    <row r="6" ht="42" customHeight="1" spans="1:10">
      <c r="A6" s="51"/>
      <c r="B6" s="52"/>
      <c r="C6" s="52"/>
      <c r="D6" s="52"/>
      <c r="E6" s="53"/>
      <c r="F6" s="54"/>
      <c r="G6" s="53"/>
      <c r="H6" s="54"/>
      <c r="I6" s="54"/>
      <c r="J6" s="53"/>
    </row>
    <row r="7" ht="42" customHeight="1" spans="1:10">
      <c r="A7" s="51"/>
      <c r="B7" s="55"/>
      <c r="C7" s="55"/>
      <c r="D7" s="55"/>
      <c r="E7" s="51"/>
      <c r="F7" s="55"/>
      <c r="G7" s="51"/>
      <c r="H7" s="55"/>
      <c r="I7" s="55"/>
      <c r="J7" s="51"/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showZeros="0" workbookViewId="0">
      <selection activeCell="A1" sqref="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0" t="s">
        <v>233</v>
      </c>
    </row>
    <row r="2" ht="34.5" customHeight="1" spans="1:8">
      <c r="A2" s="31" t="str">
        <f>"2026"&amp;"年新增资产配置表"</f>
        <v>2026年新增资产配置表</v>
      </c>
      <c r="B2" s="31"/>
      <c r="C2" s="31"/>
      <c r="D2" s="31"/>
      <c r="E2" s="31"/>
      <c r="F2" s="31"/>
      <c r="G2" s="31"/>
      <c r="H2" s="31"/>
    </row>
    <row r="3" ht="19.5" customHeight="1" spans="1:8">
      <c r="A3" s="32" t="str">
        <f>"单位名称："&amp;"景洪市植保植检与土壤肥料服务中心"</f>
        <v>单位名称：景洪市植保植检与土壤肥料服务中心</v>
      </c>
      <c r="B3" s="32"/>
      <c r="C3" s="32"/>
      <c r="D3" s="33"/>
      <c r="E3" s="33"/>
      <c r="F3" s="33"/>
      <c r="G3" s="33"/>
      <c r="H3" s="34" t="s">
        <v>108</v>
      </c>
    </row>
    <row r="4" ht="18" customHeight="1" spans="1:8">
      <c r="A4" s="9" t="s">
        <v>116</v>
      </c>
      <c r="B4" s="9" t="s">
        <v>234</v>
      </c>
      <c r="C4" s="9" t="s">
        <v>235</v>
      </c>
      <c r="D4" s="9" t="s">
        <v>236</v>
      </c>
      <c r="E4" s="9" t="s">
        <v>237</v>
      </c>
      <c r="F4" s="35" t="s">
        <v>238</v>
      </c>
      <c r="G4" s="36"/>
      <c r="H4" s="37"/>
    </row>
    <row r="5" ht="18" customHeight="1" spans="1:8">
      <c r="A5" s="16"/>
      <c r="B5" s="16"/>
      <c r="C5" s="16"/>
      <c r="D5" s="16"/>
      <c r="E5" s="16"/>
      <c r="F5" s="38" t="s">
        <v>205</v>
      </c>
      <c r="G5" s="38" t="s">
        <v>239</v>
      </c>
      <c r="H5" s="38" t="s">
        <v>240</v>
      </c>
    </row>
    <row r="6" ht="21" customHeight="1" spans="1:8">
      <c r="A6" s="38">
        <v>1</v>
      </c>
      <c r="B6" s="38">
        <v>2</v>
      </c>
      <c r="C6" s="38">
        <v>3</v>
      </c>
      <c r="D6" s="38">
        <v>4</v>
      </c>
      <c r="E6" s="38">
        <v>5</v>
      </c>
      <c r="F6" s="38">
        <v>6</v>
      </c>
      <c r="G6" s="38">
        <v>7</v>
      </c>
      <c r="H6" s="38">
        <v>8</v>
      </c>
    </row>
    <row r="7" ht="33" customHeight="1" spans="1:8">
      <c r="A7" s="39" t="s">
        <v>43</v>
      </c>
      <c r="B7" s="39"/>
      <c r="C7" s="39"/>
      <c r="D7" s="39"/>
      <c r="E7" s="21"/>
      <c r="F7" s="20">
        <v>4</v>
      </c>
      <c r="G7" s="20"/>
      <c r="H7" s="20">
        <v>4000</v>
      </c>
    </row>
    <row r="8" ht="33" customHeight="1" spans="1:8">
      <c r="A8" s="39" t="s">
        <v>43</v>
      </c>
      <c r="B8" s="39" t="s">
        <v>241</v>
      </c>
      <c r="C8" s="39" t="s">
        <v>221</v>
      </c>
      <c r="D8" s="39" t="s">
        <v>220</v>
      </c>
      <c r="E8" s="21" t="s">
        <v>242</v>
      </c>
      <c r="F8" s="20">
        <v>4</v>
      </c>
      <c r="G8" s="20">
        <v>1000</v>
      </c>
      <c r="H8" s="20">
        <v>4000</v>
      </c>
    </row>
    <row r="9" ht="24" customHeight="1" spans="1:8">
      <c r="A9" s="40" t="s">
        <v>28</v>
      </c>
      <c r="B9" s="41"/>
      <c r="C9" s="41"/>
      <c r="D9" s="41"/>
      <c r="E9" s="42"/>
      <c r="F9" s="20">
        <v>4</v>
      </c>
      <c r="G9" s="20"/>
      <c r="H9" s="20">
        <v>4000</v>
      </c>
    </row>
  </sheetData>
  <mergeCells count="9">
    <mergeCell ref="A2:H2"/>
    <mergeCell ref="A3:C3"/>
    <mergeCell ref="F4:H4"/>
    <mergeCell ref="A9:E9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showZeros="0" workbookViewId="0">
      <selection activeCell="A1" sqref="A1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243</v>
      </c>
    </row>
    <row r="2" ht="42.75" customHeight="1" spans="1:11">
      <c r="A2" s="4" t="str">
        <f>"2026"&amp;"年上级转移支付补助项目支出预算表"</f>
        <v>2026年上级转移支付补助项目支出预算表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"单位名称："&amp;"景洪市植保植检与土壤肥料服务中心"</f>
        <v>单位名称：景洪市植保植检与土壤肥料服务中心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108</v>
      </c>
    </row>
    <row r="4" ht="21.75" customHeight="1" spans="1:11">
      <c r="A4" s="8" t="s">
        <v>180</v>
      </c>
      <c r="B4" s="8" t="s">
        <v>118</v>
      </c>
      <c r="C4" s="8" t="s">
        <v>181</v>
      </c>
      <c r="D4" s="9" t="s">
        <v>119</v>
      </c>
      <c r="E4" s="9" t="s">
        <v>120</v>
      </c>
      <c r="F4" s="9" t="s">
        <v>182</v>
      </c>
      <c r="G4" s="9" t="s">
        <v>183</v>
      </c>
      <c r="H4" s="25" t="s">
        <v>28</v>
      </c>
      <c r="I4" s="10" t="s">
        <v>244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31</v>
      </c>
      <c r="J5" s="9" t="s">
        <v>32</v>
      </c>
      <c r="K5" s="9" t="s">
        <v>33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30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86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topLeftCell="B1" workbookViewId="0">
      <selection activeCell="A1" sqref="A1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245</v>
      </c>
    </row>
    <row r="2" ht="36.75" customHeight="1" spans="1:7">
      <c r="A2" s="4" t="str">
        <f>"2026"&amp;"年部门项目中期规划预算表"</f>
        <v>2026年部门项目中期规划预算表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"单位名称："&amp;"景洪市植保植检与土壤肥料服务中心"</f>
        <v>单位名称：景洪市植保植检与土壤肥料服务中心</v>
      </c>
      <c r="B3" s="5"/>
      <c r="C3" s="5"/>
      <c r="D3" s="5"/>
      <c r="E3" s="6"/>
      <c r="F3" s="6"/>
      <c r="G3" s="7" t="s">
        <v>108</v>
      </c>
    </row>
    <row r="4" ht="21.75" customHeight="1" spans="1:7">
      <c r="A4" s="8" t="s">
        <v>181</v>
      </c>
      <c r="B4" s="8" t="s">
        <v>180</v>
      </c>
      <c r="C4" s="8" t="s">
        <v>118</v>
      </c>
      <c r="D4" s="9" t="s">
        <v>246</v>
      </c>
      <c r="E4" s="10" t="s">
        <v>31</v>
      </c>
      <c r="F4" s="11"/>
      <c r="G4" s="12"/>
    </row>
    <row r="5" ht="21.75" customHeight="1" spans="1:7">
      <c r="A5" s="13"/>
      <c r="B5" s="13"/>
      <c r="C5" s="13"/>
      <c r="D5" s="14"/>
      <c r="E5" s="8" t="str">
        <f>"2026"&amp;"年"</f>
        <v>2026年</v>
      </c>
      <c r="F5" s="9" t="str">
        <f>("2026"+1)&amp;"年"</f>
        <v>2027年</v>
      </c>
      <c r="G5" s="9" t="str">
        <f>("2026"+2)&amp;"年"</f>
        <v>2028年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/>
      <c r="B8" s="19"/>
      <c r="C8" s="19"/>
      <c r="D8" s="19"/>
      <c r="E8" s="20"/>
      <c r="F8" s="20"/>
      <c r="G8" s="20"/>
    </row>
    <row r="9" ht="18.75" customHeight="1" spans="1:7">
      <c r="A9" s="19"/>
      <c r="B9" s="19"/>
      <c r="C9" s="19"/>
      <c r="D9" s="21"/>
      <c r="E9" s="20"/>
      <c r="F9" s="20"/>
      <c r="G9" s="20"/>
    </row>
    <row r="10" ht="18.75" customHeight="1" spans="1:7">
      <c r="A10" s="22" t="s">
        <v>28</v>
      </c>
      <c r="B10" s="23"/>
      <c r="C10" s="23"/>
      <c r="D10" s="24"/>
      <c r="E10" s="20"/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碧云天</cp:lastModifiedBy>
  <dcterms:created xsi:type="dcterms:W3CDTF">2026-03-27T00:22:48Z</dcterms:created>
  <dcterms:modified xsi:type="dcterms:W3CDTF">2026-03-27T01:44:06Z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9D3A8BEBBBF4477880DC164A55DD8A5C_12</vt:lpwstr>
  </property>
  <property fmtid="{D5CDD505-2E9C-101B-9397-08002B2CF9AE}" pid="3" name="KSOProductBuildVer">
    <vt:lpwstr>2052-12.1.0.17827</vt:lpwstr>
  </property>
</Properties>
</file>