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firstSheet="13" activeTab="14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<sst xmlns="http://schemas.openxmlformats.org/spreadsheetml/2006/main" count="646" uniqueCount="262">
  <si>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</si>
  <si>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</si>
  <si>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</si>
  <si>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</si>
  <si>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</si>
  <si>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</si>
  <si>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</si>
  <si>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</si>
  <si>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</si>
  <si>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</si>
  <si>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</si>
  <si>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</si>
  <si>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</si>
  <si>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</si>
  <si>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</si>
  <si>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</si>
  <si>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</si>
  <si>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</si>
  <si>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</si>
  <si>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</si>
  <si>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</si>
  <si>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</si>
  <si>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</si>
  <si>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</si>
  <si>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</si>
  <si>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</si>
  <si>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</si>
  <si>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</si>
  <si>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</si>
  <si>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</si>
  <si>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</si>
  <si>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</si>
  <si>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</si>
  <si>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</si>
  <si>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</si>
  <si>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</si>
  <si>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</si>
  <si>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</si>
  <si>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</si>
  <si>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</si>
  <si>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</si>
  <si>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</si>
  <si>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125008</t>
  </si>
  <si>
    <t>景洪市种业发展中心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</si>
  <si>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</si>
  <si>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</si>
  <si>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</si>
  <si>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</si>
  <si>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</si>
  <si>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</si>
  <si>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</si>
  <si>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</si>
  <si>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</si>
  <si>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</si>
  <si>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</si>
  <si>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</si>
  <si>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</si>
  <si>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</si>
  <si>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</si>
  <si>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</si>
  <si>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</si>
  <si>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</si>
  <si>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</si>
  <si>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</si>
  <si>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</si>
  <si>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</si>
  <si>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</si>
  <si>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</si>
  <si>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</si>
  <si>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</si>
  <si>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</si>
  <si>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</si>
  <si>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</si>
  <si>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</si>
  <si>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</si>
  <si>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</si>
  <si>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21301</t>
  </si>
  <si>
    <t>农业农村</t>
  </si>
  <si>
    <t>2130104</t>
  </si>
  <si>
    <t>事业运行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</si>
  <si>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</si>
  <si>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</si>
  <si>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</si>
  <si>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</si>
  <si>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</si>
  <si>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</si>
  <si>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</si>
  <si>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</si>
  <si>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</si>
  <si>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</si>
  <si>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</si>
  <si>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</si>
  <si>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</si>
  <si>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</si>
  <si>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</si>
  <si>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</si>
  <si>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</si>
  <si>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</si>
  <si>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</si>
  <si>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</si>
  <si>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</si>
  <si>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</si>
  <si>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</si>
  <si>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</si>
  <si>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</si>
  <si>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</si>
  <si>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</si>
  <si>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</si>
  <si>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</si>
  <si>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</si>
  <si>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</si>
  <si>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公务用车购置及运行维护费</t>
  </si>
  <si>
    <t>公务接待费</t>
  </si>
  <si>
    <t>公务用车购置费</t>
  </si>
  <si>
    <t>公务用车运行维护费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</si>
  <si>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</si>
  <si>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</si>
  <si>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</si>
  <si>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</si>
  <si>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</si>
  <si>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</si>
  <si>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</si>
  <si>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</si>
  <si>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</si>
  <si>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</si>
  <si>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</si>
  <si>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</si>
  <si>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</si>
  <si>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</si>
  <si>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</si>
  <si>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</si>
  <si>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已预拨</t>
  </si>
  <si>
    <t>532801210000000018462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</si>
  <si>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</si>
  <si>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</si>
  <si>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</si>
  <si>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</si>
  <si>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</si>
  <si>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</si>
  <si>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</si>
  <si>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532801210000000018463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</si>
  <si>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</si>
  <si>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</si>
  <si>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</si>
  <si>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</si>
  <si>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</si>
  <si>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</si>
  <si>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</si>
  <si>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</si>
  <si>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</si>
  <si>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532801210000000018464</t>
  </si>
  <si>
    <t>30113</t>
  </si>
  <si>
    <t>532801210000000018468</t>
  </si>
  <si>
    <t>工会经费</t>
  </si>
  <si>
    <t>30228</t>
  </si>
  <si>
    <t>532801210000000018469</t>
  </si>
  <si>
    <t>福利费</t>
  </si>
  <si>
    <t>30299</t>
  </si>
  <si>
    <t>其他商品和服务支出</t>
  </si>
  <si>
    <t>532801210000000018470</t>
  </si>
  <si>
    <t>一般公用经费</t>
  </si>
  <si>
    <t>30201</t>
  </si>
  <si>
    <t>办公费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</si>
  <si>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</si>
  <si>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</si>
  <si>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</si>
  <si>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</si>
  <si>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</si>
  <si>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</si>
  <si>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</si>
  <si>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</si>
  <si>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30227</t>
  </si>
  <si>
    <t>委托业务费</t>
  </si>
  <si>
    <t>30239</t>
  </si>
  <si>
    <t>其他交通费用</t>
  </si>
  <si>
    <t>30240</t>
  </si>
  <si>
    <t>税金及附加费用</t>
  </si>
  <si>
    <t>31002</t>
  </si>
  <si>
    <t>办公设备购置</t>
  </si>
  <si>
    <t>532801210000000020821</t>
  </si>
  <si>
    <t>30217</t>
  </si>
  <si>
    <t>532801221100000529360</t>
  </si>
  <si>
    <t>30231</t>
  </si>
  <si>
    <t>532801221100000529368</t>
  </si>
  <si>
    <t>退休公用经费</t>
  </si>
  <si>
    <t>532801231100001554063</t>
  </si>
  <si>
    <t>月奖励性绩效工资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</si>
  <si>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</si>
  <si>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</si>
  <si>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</si>
  <si>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</si>
  <si>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</si>
  <si>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</si>
  <si>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</si>
  <si>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说明：本单位无此公开事项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</si>
  <si>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</si>
  <si>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</si>
  <si>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</si>
  <si>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</si>
  <si>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</si>
  <si>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</si>
  <si>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</si>
  <si>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</si>
  <si>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</si>
  <si>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</si>
  <si>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</si>
  <si>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</si>
  <si>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</si>
  <si>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政府性基金预算支出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</si>
  <si>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</si>
  <si>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</si>
  <si>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</si>
  <si>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</si>
  <si>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</si>
  <si>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</si>
  <si>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</si>
  <si>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</si>
  <si>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</si>
  <si>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</si>
  <si>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空调</t>
  </si>
  <si>
    <t>A02061804 空调机</t>
  </si>
  <si>
    <t>台</t>
  </si>
  <si>
    <t>升降凳</t>
  </si>
  <si>
    <t>A05010304 教学、实验椅凳</t>
  </si>
  <si>
    <t>个</t>
  </si>
  <si>
    <t>文件柜</t>
  </si>
  <si>
    <t>A05010502 文件柜</t>
  </si>
  <si>
    <t>组</t>
  </si>
  <si>
    <t>车辆保险费</t>
  </si>
  <si>
    <t>C1804010201 机动车保险服务</t>
  </si>
  <si>
    <t>元</t>
  </si>
  <si>
    <t>车辆维修费</t>
  </si>
  <si>
    <t>C23120301 车辆维修和保养服务</t>
  </si>
  <si>
    <t>车辆燃油费</t>
  </si>
  <si>
    <t>C23120302 车辆加油、添加燃料服务</t>
  </si>
  <si>
    <t>公务用车维修费</t>
  </si>
  <si>
    <t>公务用车燃油费</t>
  </si>
  <si>
    <t>预算08表</t>
  </si>
  <si>
    <t>政府购买服务项目</t>
  </si>
  <si>
    <t>政府购买服务目录</t>
  </si>
  <si>
    <t>预算09-1表</t>
  </si>
  <si>
    <t>单位名称（项目）</t>
  </si>
  <si>
    <t>地区</t>
  </si>
  <si>
    <t>政府性基金</t>
  </si>
  <si>
    <t>勐腊县</t>
  </si>
  <si>
    <t>预算09-2表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</si>
  <si>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</si>
  <si>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</si>
  <si>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</si>
  <si>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</si>
  <si>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</si>
  <si>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</si>
  <si>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</si>
  <si>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</si>
  <si>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A02 设备</t>
  </si>
  <si>
    <t>A05 家具和用品</t>
  </si>
  <si>
    <t>检验室用升降凳</t>
  </si>
  <si>
    <t>件</t>
  </si>
  <si>
    <t>预算11表</t>
  </si>
  <si>
    <t>上级补助</t>
  </si>
  <si>
    <t>预算12表</t>
  </si>
  <si>
    <t>项目级次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</si>
</sst>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\-mm\-dd"/>
    <numFmt numFmtId="179" formatCode="yyyy\-mm\-dd\ hh:mm:ss"/>
    <numFmt numFmtId="180" formatCode="#,##0;\-#,##0;;@"/>
  </numFmts>
  <fonts count="43">
    <font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name val="Microsoft YaHei UI"/>
      <charset val="134"/>
    </font>
    <font>
      <sz val="11.25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.25"/>
      <color rgb="FF000000"/>
      <name val="Calibri"/>
      <charset val="134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2" borderId="1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" borderId="17" applyNumberFormat="0" applyAlignment="0" applyProtection="0">
      <alignment vertical="center"/>
    </xf>
    <xf numFmtId="0" fontId="33" fillId="4" borderId="18" applyNumberFormat="0" applyAlignment="0" applyProtection="0">
      <alignment vertical="center"/>
    </xf>
    <xf numFmtId="0" fontId="34" fillId="4" borderId="17" applyNumberFormat="0" applyAlignment="0" applyProtection="0">
      <alignment vertical="center"/>
    </xf>
    <xf numFmtId="0" fontId="35" fillId="5" borderId="19" applyNumberForma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176" fontId="5" fillId="0" borderId="7">
      <alignment horizontal="right" vertical="center"/>
    </xf>
    <xf numFmtId="49" fontId="5" fillId="0" borderId="7">
      <alignment horizontal="left" vertical="center" wrapText="1"/>
    </xf>
    <xf numFmtId="176" fontId="5" fillId="0" borderId="7">
      <alignment horizontal="right" vertical="center"/>
    </xf>
    <xf numFmtId="177" fontId="5" fillId="0" borderId="7">
      <alignment horizontal="right" vertical="center"/>
    </xf>
    <xf numFmtId="178" fontId="5" fillId="0" borderId="7">
      <alignment horizontal="right" vertical="center"/>
    </xf>
    <xf numFmtId="179" fontId="5" fillId="0" borderId="7">
      <alignment horizontal="right" vertical="center"/>
    </xf>
    <xf numFmtId="10" fontId="5" fillId="0" borderId="7">
      <alignment horizontal="right" vertical="center"/>
    </xf>
    <xf numFmtId="180" fontId="5" fillId="0" borderId="7">
      <alignment horizontal="right" vertical="center"/>
    </xf>
  </cellStyleXfs>
  <cellXfs count="196">
    <xf numFmtId="0" fontId="0" fillId="0" borderId="0" xfId="0" applyFont="1">
      <alignment vertical="top"/>
      <protection locked="0"/>
    </xf>
    <xf numFmtId="49" fontId="1" fillId="0" borderId="0" xfId="0" applyNumberFormat="1" applyFont="1" applyAlignment="1" applyProtection="1"/>
    <xf numFmtId="0" fontId="1" fillId="0" borderId="0" xfId="0" applyFont="1" applyAlignment="1" applyProtection="1"/>
    <xf numFmtId="0" fontId="2" fillId="0" borderId="0" xfId="0" applyFont="1" applyAlignment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>
      <alignment horizontal="left" vertical="center"/>
      <protection locked="0"/>
    </xf>
    <xf numFmtId="0" fontId="4" fillId="0" borderId="0" xfId="0" applyFont="1" applyAlignment="1" applyProtection="1"/>
    <xf numFmtId="0" fontId="4" fillId="0" borderId="0" xfId="0" applyFont="1" applyAlignment="1">
      <alignment horizontal="right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</xf>
    <xf numFmtId="0" fontId="4" fillId="0" borderId="7" xfId="0" applyFont="1" applyBorder="1" applyAlignment="1">
      <alignment horizontal="center" vertical="center"/>
      <protection locked="0"/>
    </xf>
    <xf numFmtId="49" fontId="5" fillId="0" borderId="7" xfId="50" applyNumberFormat="1" applyFont="1" applyBorder="1" applyProtection="1">
      <alignment horizontal="left" vertical="center" wrapText="1"/>
      <protection locked="0"/>
    </xf>
    <xf numFmtId="176" fontId="5" fillId="0" borderId="7" xfId="0" applyNumberFormat="1" applyFont="1" applyBorder="1" applyAlignment="1">
      <alignment horizontal="right" vertical="center"/>
      <protection locked="0"/>
    </xf>
    <xf numFmtId="49" fontId="5" fillId="0" borderId="7" xfId="50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  <protection locked="0"/>
    </xf>
    <xf numFmtId="0" fontId="2" fillId="0" borderId="3" xfId="0" applyFont="1" applyBorder="1" applyAlignment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  <protection locked="0"/>
    </xf>
    <xf numFmtId="0" fontId="0" fillId="0" borderId="0" xfId="0" applyFont="1" applyAlignment="1">
      <alignment horizontal="left" vertical="center"/>
      <protection locked="0"/>
    </xf>
    <xf numFmtId="0" fontId="4" fillId="0" borderId="1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left" vertical="center" wrapText="1"/>
    </xf>
    <xf numFmtId="0" fontId="2" fillId="0" borderId="7" xfId="0" applyFont="1" applyBorder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0" fontId="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left" vertical="center"/>
    </xf>
    <xf numFmtId="0" fontId="6" fillId="0" borderId="0" xfId="0" applyFont="1">
      <alignment vertical="top"/>
      <protection locked="0"/>
    </xf>
    <xf numFmtId="0" fontId="4" fillId="0" borderId="0" xfId="0" applyFont="1" applyAlignment="1" applyProtection="1">
      <alignment horizontal="right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  <protection locked="0"/>
    </xf>
    <xf numFmtId="0" fontId="7" fillId="0" borderId="2" xfId="0" applyFont="1" applyBorder="1" applyAlignment="1">
      <alignment horizontal="center" vertical="center" wrapText="1"/>
      <protection locked="0"/>
    </xf>
    <xf numFmtId="0" fontId="7" fillId="0" borderId="3" xfId="0" applyFont="1" applyBorder="1" applyAlignment="1">
      <alignment horizontal="center" vertical="center" wrapText="1"/>
      <protection locked="0"/>
    </xf>
    <xf numFmtId="0" fontId="7" fillId="0" borderId="4" xfId="0" applyFont="1" applyBorder="1" applyAlignment="1">
      <alignment horizontal="center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>
      <alignment horizontal="center" vertical="center"/>
      <protection locked="0"/>
    </xf>
    <xf numFmtId="0" fontId="9" fillId="0" borderId="0" xfId="0" applyFont="1" applyAlignment="1">
      <alignment horizontal="left" vertical="center"/>
      <protection locked="0"/>
    </xf>
    <xf numFmtId="0" fontId="9" fillId="0" borderId="0" xfId="0" applyFont="1" applyAlignment="1" applyProtection="1">
      <alignment vertical="center"/>
    </xf>
    <xf numFmtId="0" fontId="9" fillId="0" borderId="0" xfId="0" applyFont="1">
      <alignment vertical="top"/>
      <protection locked="0"/>
    </xf>
    <xf numFmtId="0" fontId="10" fillId="0" borderId="0" xfId="0" applyFont="1">
      <alignment vertical="top"/>
      <protection locked="0"/>
    </xf>
    <xf numFmtId="0" fontId="11" fillId="0" borderId="7" xfId="0" applyFont="1" applyBorder="1" applyAlignment="1" applyProtection="1">
      <alignment horizontal="center" vertical="center" wrapText="1"/>
    </xf>
    <xf numFmtId="0" fontId="11" fillId="0" borderId="7" xfId="0" applyFont="1" applyBorder="1" applyAlignment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vertical="center"/>
      <protection locked="0"/>
    </xf>
    <xf numFmtId="0" fontId="0" fillId="0" borderId="0" xfId="0" applyFont="1" applyAlignment="1">
      <alignment horizontal="center" vertical="top"/>
      <protection locked="0"/>
    </xf>
    <xf numFmtId="0" fontId="12" fillId="0" borderId="0" xfId="0" applyFont="1" applyAlignment="1" applyProtection="1"/>
    <xf numFmtId="0" fontId="12" fillId="0" borderId="0" xfId="0" applyFont="1" applyAlignment="1" applyProtection="1">
      <alignment horizontal="right" vertical="center"/>
    </xf>
    <xf numFmtId="0" fontId="0" fillId="0" borderId="0" xfId="0" applyFont="1" applyAlignment="1">
      <alignment horizontal="right" vertical="center"/>
      <protection locked="0"/>
    </xf>
    <xf numFmtId="0" fontId="8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wrapText="1"/>
    </xf>
    <xf numFmtId="0" fontId="11" fillId="0" borderId="0" xfId="0" applyFont="1" applyAlignment="1" applyProtection="1">
      <alignment horizontal="right" wrapText="1"/>
    </xf>
    <xf numFmtId="0" fontId="11" fillId="0" borderId="0" xfId="0" applyFont="1" applyAlignment="1">
      <alignment horizontal="right"/>
      <protection locked="0"/>
    </xf>
    <xf numFmtId="0" fontId="11" fillId="0" borderId="1" xfId="0" applyFont="1" applyBorder="1" applyAlignment="1" applyProtection="1">
      <alignment horizontal="center" vertical="center"/>
    </xf>
    <xf numFmtId="0" fontId="11" fillId="0" borderId="6" xfId="0" applyFont="1" applyBorder="1" applyAlignment="1" applyProtection="1">
      <alignment horizontal="center" vertical="center"/>
    </xf>
    <xf numFmtId="0" fontId="11" fillId="0" borderId="5" xfId="0" applyFont="1" applyBorder="1" applyAlignment="1" applyProtection="1">
      <alignment horizontal="center" vertical="center"/>
    </xf>
    <xf numFmtId="0" fontId="11" fillId="0" borderId="1" xfId="0" applyFont="1" applyBorder="1" applyAlignment="1" applyProtection="1">
      <alignment horizontal="center" vertical="center" wrapText="1"/>
    </xf>
    <xf numFmtId="0" fontId="11" fillId="0" borderId="8" xfId="0" applyFont="1" applyBorder="1" applyAlignment="1" applyProtection="1">
      <alignment horizontal="center" vertical="center" wrapText="1"/>
    </xf>
    <xf numFmtId="0" fontId="9" fillId="0" borderId="7" xfId="0" applyFont="1" applyBorder="1" applyAlignment="1">
      <alignment horizontal="center" vertical="center" wrapText="1"/>
      <protection locked="0"/>
    </xf>
    <xf numFmtId="0" fontId="1" fillId="0" borderId="0" xfId="0" applyFont="1" applyAlignment="1" applyProtection="1">
      <alignment wrapText="1"/>
    </xf>
    <xf numFmtId="0" fontId="1" fillId="0" borderId="0" xfId="0" applyFont="1" applyAlignment="1">
      <protection locked="0"/>
    </xf>
    <xf numFmtId="0" fontId="7" fillId="0" borderId="0" xfId="0" applyFont="1" applyAlignment="1">
      <alignment vertical="top" wrapText="1"/>
      <protection locked="0"/>
    </xf>
    <xf numFmtId="0" fontId="7" fillId="0" borderId="0" xfId="0" applyFont="1" applyAlignment="1">
      <alignment horizontal="right" vertical="center"/>
      <protection locked="0"/>
    </xf>
    <xf numFmtId="0" fontId="7" fillId="0" borderId="0" xfId="0" applyFont="1" applyAlignment="1">
      <alignment horizontal="right" vertical="center" wrapText="1"/>
      <protection locked="0"/>
    </xf>
    <xf numFmtId="0" fontId="2" fillId="0" borderId="0" xfId="0" applyFont="1" applyAlignment="1" applyProtection="1">
      <alignment horizontal="right" vertical="center" wrapText="1"/>
    </xf>
    <xf numFmtId="0" fontId="4" fillId="0" borderId="0" xfId="0" applyFont="1" applyAlignment="1" applyProtection="1">
      <alignment horizontal="left" vertical="center" wrapText="1"/>
    </xf>
    <xf numFmtId="0" fontId="4" fillId="0" borderId="0" xfId="0" applyFont="1" applyAlignment="1" applyProtection="1">
      <alignment wrapText="1"/>
    </xf>
    <xf numFmtId="0" fontId="4" fillId="0" borderId="0" xfId="0" applyFont="1" applyAlignment="1">
      <alignment vertical="top" wrapText="1"/>
      <protection locked="0"/>
    </xf>
    <xf numFmtId="0" fontId="4" fillId="0" borderId="0" xfId="0" applyFont="1" applyAlignment="1">
      <alignment horizontal="right" wrapText="1"/>
      <protection locked="0"/>
    </xf>
    <xf numFmtId="0" fontId="4" fillId="0" borderId="0" xfId="0" applyFont="1" applyAlignment="1" applyProtection="1">
      <alignment horizontal="right" wrapText="1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10" xfId="0" applyFont="1" applyBorder="1" applyAlignment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7" xfId="0" applyFont="1" applyBorder="1" applyAlignment="1">
      <alignment horizontal="center" vertical="center" wrapText="1"/>
      <protection locked="0"/>
    </xf>
    <xf numFmtId="3" fontId="4" fillId="0" borderId="6" xfId="0" applyNumberFormat="1" applyFont="1" applyBorder="1" applyAlignment="1" applyProtection="1">
      <alignment horizontal="center" vertical="center"/>
    </xf>
    <xf numFmtId="0" fontId="2" fillId="0" borderId="13" xfId="0" applyFont="1" applyBorder="1" applyAlignment="1" applyProtection="1">
      <alignment horizontal="center" vertical="center"/>
    </xf>
    <xf numFmtId="0" fontId="2" fillId="0" borderId="11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right"/>
    </xf>
    <xf numFmtId="0" fontId="4" fillId="0" borderId="12" xfId="0" applyFont="1" applyBorder="1" applyAlignment="1" applyProtection="1">
      <alignment horizontal="center" vertical="center"/>
    </xf>
    <xf numFmtId="0" fontId="4" fillId="0" borderId="12" xfId="0" applyFont="1" applyBorder="1" applyAlignment="1">
      <alignment horizontal="center" vertical="center"/>
      <protection locked="0"/>
    </xf>
    <xf numFmtId="0" fontId="7" fillId="0" borderId="12" xfId="0" applyFont="1" applyBorder="1" applyAlignment="1" applyProtection="1">
      <alignment horizontal="left" vertical="center" wrapText="1"/>
    </xf>
    <xf numFmtId="180" fontId="5" fillId="0" borderId="7" xfId="0" applyNumberFormat="1" applyFont="1" applyBorder="1" applyAlignment="1">
      <alignment horizontal="right" vertical="center"/>
      <protection locked="0"/>
    </xf>
    <xf numFmtId="49" fontId="5" fillId="0" borderId="7" xfId="50" applyNumberFormat="1" applyFont="1" applyBorder="1" applyAlignment="1" applyProtection="1">
      <alignment horizontal="left" vertical="center" wrapText="1" indent="1"/>
      <protection locked="0"/>
    </xf>
    <xf numFmtId="180" fontId="5" fillId="0" borderId="7" xfId="56" applyNumberFormat="1" applyFont="1" applyBorder="1" applyProtection="1">
      <alignment horizontal="right" vertical="center"/>
      <protection locked="0"/>
    </xf>
    <xf numFmtId="0" fontId="2" fillId="0" borderId="12" xfId="0" applyFont="1" applyBorder="1" applyAlignment="1" applyProtection="1">
      <alignment horizontal="center" vertical="center"/>
    </xf>
    <xf numFmtId="0" fontId="13" fillId="0" borderId="0" xfId="0" applyFont="1" applyAlignment="1">
      <alignment horizontal="right"/>
      <protection locked="0"/>
    </xf>
    <xf numFmtId="49" fontId="13" fillId="0" borderId="0" xfId="0" applyNumberFormat="1" applyFont="1" applyAlignment="1">
      <protection locked="0"/>
    </xf>
    <xf numFmtId="0" fontId="1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right"/>
    </xf>
    <xf numFmtId="0" fontId="3" fillId="0" borderId="0" xfId="0" applyFont="1" applyAlignment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  <protection locked="0"/>
    </xf>
    <xf numFmtId="49" fontId="4" fillId="0" borderId="9" xfId="0" applyNumberFormat="1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/>
      <protection locked="0"/>
    </xf>
    <xf numFmtId="49" fontId="4" fillId="0" borderId="12" xfId="0" applyNumberFormat="1" applyFont="1" applyBorder="1" applyAlignment="1">
      <alignment horizontal="center" vertical="center" wrapText="1"/>
      <protection locked="0"/>
    </xf>
    <xf numFmtId="49" fontId="4" fillId="0" borderId="12" xfId="0" applyNumberFormat="1" applyFont="1" applyBorder="1" applyAlignment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  <protection locked="0"/>
    </xf>
    <xf numFmtId="0" fontId="2" fillId="0" borderId="3" xfId="0" applyFont="1" applyBorder="1" applyAlignment="1">
      <alignment horizontal="center" vertical="center"/>
      <protection locked="0"/>
    </xf>
    <xf numFmtId="0" fontId="2" fillId="0" borderId="4" xfId="0" applyFont="1" applyBorder="1" applyAlignment="1">
      <alignment horizontal="center" vertical="center"/>
      <protection locked="0"/>
    </xf>
    <xf numFmtId="0" fontId="2" fillId="0" borderId="0" xfId="0" applyFont="1" applyAlignment="1">
      <alignment horizontal="right" vertical="center" wrapText="1"/>
      <protection locked="0"/>
    </xf>
    <xf numFmtId="0" fontId="4" fillId="0" borderId="0" xfId="0" applyFont="1" applyAlignment="1" applyProtection="1">
      <alignment vertical="center"/>
    </xf>
    <xf numFmtId="0" fontId="1" fillId="0" borderId="0" xfId="0" applyFont="1" applyProtection="1">
      <alignment vertical="top"/>
    </xf>
    <xf numFmtId="0" fontId="14" fillId="0" borderId="0" xfId="0" applyFont="1" applyAlignment="1" applyProtection="1"/>
    <xf numFmtId="0" fontId="14" fillId="0" borderId="0" xfId="0" applyFont="1" applyProtection="1">
      <alignment vertical="top"/>
    </xf>
    <xf numFmtId="0" fontId="15" fillId="0" borderId="1" xfId="0" applyFont="1" applyBorder="1" applyAlignment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1" xfId="0" applyFont="1" applyBorder="1" applyAlignment="1" applyProtection="1">
      <alignment horizontal="center" vertical="center"/>
    </xf>
    <xf numFmtId="0" fontId="15" fillId="0" borderId="2" xfId="0" applyFont="1" applyBorder="1" applyAlignment="1" applyProtection="1">
      <alignment horizontal="center" vertical="center"/>
    </xf>
    <xf numFmtId="0" fontId="15" fillId="0" borderId="3" xfId="0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/>
    </xf>
    <xf numFmtId="0" fontId="15" fillId="0" borderId="5" xfId="0" applyFont="1" applyBorder="1" applyAlignment="1">
      <alignment horizontal="center" vertical="center" wrapText="1"/>
      <protection locked="0"/>
    </xf>
    <xf numFmtId="0" fontId="15" fillId="0" borderId="5" xfId="0" applyFont="1" applyBorder="1" applyAlignment="1" applyProtection="1">
      <alignment horizontal="center" vertical="center" wrapText="1"/>
    </xf>
    <xf numFmtId="0" fontId="15" fillId="0" borderId="5" xfId="0" applyFont="1" applyBorder="1" applyAlignment="1" applyProtection="1">
      <alignment horizontal="center" vertical="center"/>
    </xf>
    <xf numFmtId="0" fontId="15" fillId="0" borderId="8" xfId="0" applyFont="1" applyBorder="1" applyAlignment="1" applyProtection="1">
      <alignment horizontal="center" vertical="center"/>
    </xf>
    <xf numFmtId="0" fontId="15" fillId="0" borderId="9" xfId="0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/>
    </xf>
    <xf numFmtId="0" fontId="15" fillId="0" borderId="12" xfId="0" applyFont="1" applyBorder="1" applyAlignment="1" applyProtection="1">
      <alignment horizontal="center" vertical="center"/>
    </xf>
    <xf numFmtId="0" fontId="15" fillId="0" borderId="6" xfId="0" applyFont="1" applyBorder="1" applyAlignment="1">
      <alignment horizontal="center" vertical="center" wrapText="1"/>
      <protection locked="0"/>
    </xf>
    <xf numFmtId="0" fontId="15" fillId="0" borderId="6" xfId="0" applyFont="1" applyBorder="1" applyAlignment="1" applyProtection="1">
      <alignment horizontal="center" vertical="center" wrapText="1"/>
    </xf>
    <xf numFmtId="0" fontId="15" fillId="0" borderId="6" xfId="0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 wrapText="1"/>
    </xf>
    <xf numFmtId="3" fontId="16" fillId="0" borderId="7" xfId="0" applyNumberFormat="1" applyFont="1" applyBorder="1" applyAlignment="1" applyProtection="1">
      <alignment horizontal="center" vertical="center"/>
    </xf>
    <xf numFmtId="0" fontId="1" fillId="0" borderId="0" xfId="0" applyFont="1">
      <alignment vertical="top"/>
      <protection locked="0"/>
    </xf>
    <xf numFmtId="49" fontId="1" fillId="0" borderId="0" xfId="0" applyNumberFormat="1" applyFont="1" applyAlignment="1">
      <protection locked="0"/>
    </xf>
    <xf numFmtId="0" fontId="3" fillId="0" borderId="0" xfId="0" applyFont="1" applyAlignment="1">
      <alignment horizontal="center" vertical="center"/>
      <protection locked="0"/>
    </xf>
    <xf numFmtId="0" fontId="4" fillId="0" borderId="0" xfId="0" applyFont="1" applyAlignment="1">
      <protection locked="0"/>
    </xf>
    <xf numFmtId="0" fontId="4" fillId="0" borderId="0" xfId="0" applyFont="1">
      <alignment vertical="top"/>
      <protection locked="0"/>
    </xf>
    <xf numFmtId="0" fontId="4" fillId="0" borderId="2" xfId="0" applyFont="1" applyBorder="1" applyAlignment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  <protection locked="0"/>
    </xf>
    <xf numFmtId="0" fontId="4" fillId="0" borderId="5" xfId="0" applyFont="1" applyBorder="1" applyAlignment="1">
      <alignment horizontal="center" vertical="center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3" fontId="4" fillId="0" borderId="7" xfId="0" applyNumberFormat="1" applyFont="1" applyBorder="1" applyAlignment="1">
      <alignment horizontal="center" vertical="center"/>
      <protection locked="0"/>
    </xf>
    <xf numFmtId="0" fontId="1" fillId="0" borderId="0" xfId="0" applyFont="1" applyAlignment="1" applyProtection="1">
      <alignment horizontal="center" wrapText="1"/>
    </xf>
    <xf numFmtId="0" fontId="7" fillId="0" borderId="0" xfId="0" applyFont="1" applyAlignment="1" applyProtection="1"/>
    <xf numFmtId="0" fontId="2" fillId="0" borderId="0" xfId="0" applyFont="1" applyAlignment="1" applyProtection="1">
      <alignment horizontal="right" wrapText="1"/>
    </xf>
    <xf numFmtId="0" fontId="17" fillId="0" borderId="0" xfId="0" applyFont="1" applyAlignment="1" applyProtection="1">
      <alignment horizontal="center" vertical="center" wrapText="1"/>
    </xf>
    <xf numFmtId="0" fontId="4" fillId="0" borderId="0" xfId="0" applyFont="1" applyAlignment="1">
      <alignment horizontal="left" vertical="center" wrapText="1"/>
      <protection locked="0"/>
    </xf>
    <xf numFmtId="0" fontId="1" fillId="0" borderId="0" xfId="0" applyFont="1" applyAlignment="1" applyProtection="1">
      <alignment horizontal="right" vertical="center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4" fillId="0" borderId="4" xfId="0" applyNumberFormat="1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/>
    </xf>
    <xf numFmtId="49" fontId="4" fillId="0" borderId="7" xfId="0" applyNumberFormat="1" applyFont="1" applyBorder="1" applyAlignment="1" applyProtection="1">
      <alignment horizontal="center" vertical="center"/>
    </xf>
    <xf numFmtId="49" fontId="4" fillId="0" borderId="7" xfId="0" applyNumberFormat="1" applyFont="1" applyBorder="1" applyAlignment="1">
      <alignment horizontal="center" vertical="center"/>
      <protection locked="0"/>
    </xf>
    <xf numFmtId="49" fontId="5" fillId="0" borderId="7" xfId="50" applyNumberFormat="1" applyFont="1" applyBorder="1" applyAlignment="1" applyProtection="1">
      <alignment horizontal="left" vertical="center" wrapText="1" indent="2"/>
      <protection locked="0"/>
    </xf>
    <xf numFmtId="0" fontId="2" fillId="0" borderId="2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18" fillId="0" borderId="0" xfId="0" applyFont="1" applyAlignment="1" applyProtection="1">
      <alignment horizontal="center" vertical="center"/>
    </xf>
    <xf numFmtId="0" fontId="2" fillId="0" borderId="7" xfId="0" applyFont="1" applyBorder="1" applyAlignment="1" applyProtection="1">
      <alignment vertical="center"/>
    </xf>
    <xf numFmtId="49" fontId="19" fillId="0" borderId="7" xfId="50" applyNumberFormat="1" applyFont="1" applyBorder="1" applyProtection="1">
      <alignment horizontal="left" vertical="center" wrapText="1"/>
      <protection locked="0"/>
    </xf>
    <xf numFmtId="176" fontId="5" fillId="0" borderId="7" xfId="51" applyNumberFormat="1" applyFont="1" applyBorder="1" applyProtection="1">
      <alignment horizontal="right" vertical="center"/>
      <protection locked="0"/>
    </xf>
    <xf numFmtId="0" fontId="2" fillId="0" borderId="7" xfId="0" applyFont="1" applyBorder="1" applyAlignment="1">
      <alignment vertical="center"/>
      <protection locked="0"/>
    </xf>
    <xf numFmtId="0" fontId="20" fillId="0" borderId="7" xfId="0" applyFont="1" applyBorder="1" applyAlignment="1" applyProtection="1">
      <alignment horizontal="center" vertical="center"/>
    </xf>
    <xf numFmtId="0" fontId="20" fillId="0" borderId="7" xfId="0" applyFont="1" applyBorder="1" applyAlignment="1" applyProtection="1">
      <alignment vertical="center"/>
    </xf>
    <xf numFmtId="0" fontId="2" fillId="0" borderId="7" xfId="0" applyFont="1" applyBorder="1" applyAlignment="1" applyProtection="1">
      <alignment horizontal="left" vertical="center"/>
    </xf>
    <xf numFmtId="0" fontId="20" fillId="0" borderId="7" xfId="0" applyFont="1" applyBorder="1" applyAlignment="1">
      <alignment horizontal="center" vertical="center"/>
      <protection locked="0"/>
    </xf>
    <xf numFmtId="176" fontId="21" fillId="0" borderId="7" xfId="0" applyNumberFormat="1" applyFont="1" applyBorder="1" applyAlignment="1">
      <alignment horizontal="right" vertical="center"/>
      <protection locked="0"/>
    </xf>
    <xf numFmtId="0" fontId="0" fillId="0" borderId="0" xfId="0" applyFont="1" applyAlignment="1" applyProtection="1">
      <alignment horizontal="right" vertical="center"/>
    </xf>
    <xf numFmtId="3" fontId="15" fillId="0" borderId="7" xfId="0" applyNumberFormat="1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/>
    </xf>
    <xf numFmtId="0" fontId="15" fillId="0" borderId="0" xfId="0" applyFont="1" applyAlignment="1" applyProtection="1">
      <alignment horizontal="left" vertical="center"/>
    </xf>
    <xf numFmtId="0" fontId="15" fillId="0" borderId="0" xfId="0" applyFont="1" applyAlignment="1" applyProtection="1"/>
    <xf numFmtId="0" fontId="15" fillId="0" borderId="0" xfId="0" applyFont="1" applyAlignment="1">
      <protection locked="0"/>
    </xf>
    <xf numFmtId="0" fontId="22" fillId="0" borderId="0" xfId="0" applyFont="1" applyAlignment="1">
      <protection locked="0"/>
    </xf>
    <xf numFmtId="0" fontId="15" fillId="0" borderId="0" xfId="0" applyFont="1" applyAlignment="1">
      <alignment horizontal="right"/>
      <protection locked="0"/>
    </xf>
    <xf numFmtId="0" fontId="4" fillId="0" borderId="3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/>
    </xf>
    <xf numFmtId="0" fontId="15" fillId="0" borderId="0" xfId="0" applyFont="1" applyAlignment="1" applyProtection="1">
      <alignment horizontal="right" vertical="center"/>
    </xf>
    <xf numFmtId="176" fontId="19" fillId="0" borderId="7" xfId="0" applyNumberFormat="1" applyFont="1" applyBorder="1" applyAlignment="1">
      <alignment horizontal="right" vertical="center"/>
      <protection locked="0"/>
    </xf>
    <xf numFmtId="0" fontId="2" fillId="0" borderId="7" xfId="0" applyFont="1" applyBorder="1" applyAlignment="1">
      <alignment horizontal="left" vertical="center"/>
      <protection locked="0"/>
    </xf>
    <xf numFmtId="0" fontId="19" fillId="0" borderId="7" xfId="0" applyFont="1" applyBorder="1" applyAlignment="1">
      <alignment horizontal="left" vertical="center"/>
      <protection locked="0"/>
    </xf>
    <xf numFmtId="0" fontId="19" fillId="0" borderId="6" xfId="0" applyFont="1" applyBorder="1" applyAlignment="1">
      <alignment horizontal="left" vertical="center"/>
      <protection locked="0"/>
    </xf>
    <xf numFmtId="0" fontId="20" fillId="0" borderId="6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left" vertical="center"/>
    </xf>
    <xf numFmtId="0" fontId="20" fillId="0" borderId="6" xfId="0" applyFont="1" applyBorder="1" applyAlignment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showZeros="0" workbookViewId="0">
      <selection activeCell="A1" sqref="A1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ht="19.5" customHeight="1" spans="1:4">
      <c r="D1" s="108" t="s">
        <v>0</v>
      </c>
    </row>
    <row r="2" ht="36" customHeight="1" spans="1:4">
      <c r="A2" s="4" t="str">
        <f>"2026"&amp;"年部门财务收支预算总表"</f>
        <v>2026年部门财务收支预算总表</v>
      </c>
      <c r="B2" s="4"/>
      <c r="C2" s="4"/>
      <c r="D2" s="4"/>
    </row>
    <row r="3" ht="24" customHeight="1" spans="1:4">
      <c r="A3" s="180" t="str">
        <f>"单位名称："&amp;"景洪市种业发展中心"</f>
        <v>单位名称：景洪市种业发展中心</v>
      </c>
      <c r="B3" s="180"/>
      <c r="C3" s="167"/>
      <c r="D3" s="188" t="s">
        <v>1</v>
      </c>
    </row>
    <row r="4" ht="19.5" customHeight="1" spans="1:4">
      <c r="A4" s="127" t="s">
        <v>2</v>
      </c>
      <c r="B4" s="129"/>
      <c r="C4" s="127" t="s">
        <v>3</v>
      </c>
      <c r="D4" s="129"/>
    </row>
    <row r="5" ht="19.5" customHeight="1" spans="1:4">
      <c r="A5" s="126" t="s">
        <v>4</v>
      </c>
      <c r="B5" s="126" t="s">
        <v>5</v>
      </c>
      <c r="C5" s="126" t="s">
        <v>6</v>
      </c>
      <c r="D5" s="26" t="s">
        <v>5</v>
      </c>
    </row>
    <row r="6" ht="19.5" customHeight="1" spans="1:4">
      <c r="A6" s="139"/>
      <c r="B6" s="139"/>
      <c r="C6" s="139"/>
      <c r="D6" s="28"/>
    </row>
    <row r="7" ht="20.25" customHeight="1" spans="1:4">
      <c r="A7" s="174" t="s">
        <v>7</v>
      </c>
      <c r="B7" s="189">
        <v>3420079.72</v>
      </c>
      <c r="C7" s="174" t="str">
        <f>"一"&amp;"、"&amp;"社会保障和就业支出"</f>
        <v>一、社会保障和就业支出</v>
      </c>
      <c r="D7" s="189">
        <v>359154.56</v>
      </c>
    </row>
    <row r="8" ht="20.25" customHeight="1" spans="1:4">
      <c r="A8" s="174" t="s">
        <v>8</v>
      </c>
      <c r="B8" s="189"/>
      <c r="C8" s="174" t="str">
        <f>"二"&amp;"、"&amp;"卫生健康支出"</f>
        <v>二、卫生健康支出</v>
      </c>
      <c r="D8" s="189">
        <v>395750.52</v>
      </c>
    </row>
    <row r="9" ht="20.25" customHeight="1" spans="1:4">
      <c r="A9" s="174" t="s">
        <v>9</v>
      </c>
      <c r="B9" s="189"/>
      <c r="C9" s="174" t="str">
        <f>"三"&amp;"、"&amp;"农林水支出"</f>
        <v>三、农林水支出</v>
      </c>
      <c r="D9" s="189">
        <v>2383043.84</v>
      </c>
    </row>
    <row r="10" ht="21.75" customHeight="1" spans="1:4">
      <c r="A10" s="174" t="s">
        <v>10</v>
      </c>
      <c r="B10" s="189"/>
      <c r="C10" s="174" t="str">
        <f>"四"&amp;"、"&amp;"住房保障支出"</f>
        <v>四、住房保障支出</v>
      </c>
      <c r="D10" s="189">
        <v>282130.8</v>
      </c>
    </row>
    <row r="11" ht="21.75" customHeight="1" spans="1:4">
      <c r="A11" s="174" t="s">
        <v>11</v>
      </c>
      <c r="B11" s="189"/>
      <c r="C11" s="190"/>
      <c r="D11" s="189"/>
    </row>
    <row r="12" ht="21.75" customHeight="1" spans="1:4">
      <c r="A12" s="191" t="s">
        <v>12</v>
      </c>
      <c r="B12" s="189"/>
      <c r="C12" s="190"/>
      <c r="D12" s="189"/>
    </row>
    <row r="13" ht="20.25" customHeight="1" spans="1:4">
      <c r="A13" s="191" t="s">
        <v>13</v>
      </c>
      <c r="B13" s="189"/>
      <c r="C13" s="190"/>
      <c r="D13" s="189"/>
    </row>
    <row r="14" ht="20.25" customHeight="1" spans="1:4">
      <c r="A14" s="191" t="s">
        <v>14</v>
      </c>
      <c r="B14" s="189"/>
      <c r="C14" s="190"/>
      <c r="D14" s="189"/>
    </row>
    <row r="15" ht="20.25" customHeight="1" spans="1:4">
      <c r="A15" s="192" t="s">
        <v>15</v>
      </c>
      <c r="B15" s="189"/>
      <c r="C15" s="190"/>
      <c r="D15" s="189"/>
    </row>
    <row r="16" ht="20.25" customHeight="1" spans="1:4">
      <c r="A16" s="192" t="s">
        <v>16</v>
      </c>
      <c r="B16" s="189"/>
      <c r="C16" s="190"/>
      <c r="D16" s="189"/>
    </row>
    <row r="17" ht="20.25" customHeight="1" spans="1:4">
      <c r="A17" s="193" t="s">
        <v>17</v>
      </c>
      <c r="B17" s="176">
        <v>3420079.72</v>
      </c>
      <c r="C17" s="172" t="s">
        <v>18</v>
      </c>
      <c r="D17" s="176">
        <v>3420079.72</v>
      </c>
    </row>
    <row r="18" ht="20.25" customHeight="1" spans="1:4">
      <c r="A18" s="194" t="s">
        <v>19</v>
      </c>
      <c r="B18" s="189"/>
      <c r="C18" s="174" t="s">
        <v>20</v>
      </c>
      <c r="D18" s="189"/>
    </row>
    <row r="19" ht="20.25" customHeight="1" spans="1:4">
      <c r="A19" s="194" t="s">
        <v>21</v>
      </c>
      <c r="B19" s="189"/>
      <c r="C19" s="174" t="s">
        <v>21</v>
      </c>
      <c r="D19" s="189"/>
    </row>
    <row r="20" ht="20.25" customHeight="1" spans="1:4">
      <c r="A20" s="194" t="s">
        <v>22</v>
      </c>
      <c r="B20" s="189"/>
      <c r="C20" s="174" t="s">
        <v>22</v>
      </c>
      <c r="D20" s="189"/>
    </row>
    <row r="21" ht="20.25" customHeight="1" spans="1:4">
      <c r="A21" s="195" t="s">
        <v>23</v>
      </c>
      <c r="B21" s="176">
        <v>3420079.72</v>
      </c>
      <c r="C21" s="172" t="s">
        <v>24</v>
      </c>
      <c r="D21" s="176">
        <v>3420079.72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showZeros="0" workbookViewId="0">
      <selection activeCell="C4" sqref="C4:C6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ht="19.5" customHeight="1" spans="1:19">
      <c r="J1" s="121"/>
      <c r="O1" s="76"/>
      <c r="P1" s="76"/>
      <c r="Q1" s="76"/>
      <c r="R1" s="76"/>
      <c r="S1" s="3" t="s">
        <v>25</v>
      </c>
    </row>
    <row r="2" ht="57.75" customHeight="1" spans="1:19">
      <c r="A2" s="144" t="str">
        <f>"2026"&amp;"年部门收入预算表"</f>
        <v>2026年部门收入预算表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</row>
    <row r="3" ht="24" customHeight="1" spans="1:19">
      <c r="A3" s="180" t="str">
        <f>"单位名称："&amp;"景洪市种业发展中心"</f>
        <v>单位名称：景洪市种业发展中心</v>
      </c>
      <c r="B3" s="180"/>
      <c r="C3" s="180"/>
      <c r="D3" s="180"/>
      <c r="E3" s="181"/>
      <c r="F3" s="181"/>
      <c r="G3" s="181"/>
      <c r="H3" s="181"/>
      <c r="I3" s="181"/>
      <c r="J3" s="182"/>
      <c r="K3" s="181"/>
      <c r="L3" s="181"/>
      <c r="M3" s="181"/>
      <c r="N3" s="181"/>
      <c r="O3" s="183"/>
      <c r="P3" s="183"/>
      <c r="Q3" s="183"/>
      <c r="R3" s="183"/>
      <c r="S3" s="184" t="s">
        <v>1</v>
      </c>
    </row>
    <row r="4" ht="18.75" customHeight="1" spans="1:19">
      <c r="A4" s="8" t="s">
        <v>26</v>
      </c>
      <c r="B4" s="87" t="s">
        <v>27</v>
      </c>
      <c r="C4" s="87" t="s">
        <v>28</v>
      </c>
      <c r="D4" s="185" t="s">
        <v>29</v>
      </c>
      <c r="E4" s="185"/>
      <c r="F4" s="185"/>
      <c r="G4" s="185"/>
      <c r="H4" s="185"/>
      <c r="I4" s="185"/>
      <c r="J4" s="185"/>
      <c r="K4" s="185"/>
      <c r="L4" s="185"/>
      <c r="M4" s="185"/>
      <c r="N4" s="186"/>
      <c r="O4" s="185" t="s">
        <v>19</v>
      </c>
      <c r="P4" s="185"/>
      <c r="Q4" s="185"/>
      <c r="R4" s="185"/>
      <c r="S4" s="186"/>
    </row>
    <row r="5" ht="19.5" customHeight="1" spans="1:19">
      <c r="A5" s="13"/>
      <c r="B5" s="89"/>
      <c r="C5" s="89"/>
      <c r="D5" s="89" t="s">
        <v>30</v>
      </c>
      <c r="E5" s="89" t="s">
        <v>31</v>
      </c>
      <c r="F5" s="89" t="s">
        <v>32</v>
      </c>
      <c r="G5" s="89" t="s">
        <v>33</v>
      </c>
      <c r="H5" s="89" t="s">
        <v>34</v>
      </c>
      <c r="I5" s="187" t="s">
        <v>35</v>
      </c>
      <c r="J5" s="187"/>
      <c r="K5" s="187"/>
      <c r="L5" s="187"/>
      <c r="M5" s="187"/>
      <c r="N5" s="98"/>
      <c r="O5" s="89" t="s">
        <v>30</v>
      </c>
      <c r="P5" s="89" t="s">
        <v>31</v>
      </c>
      <c r="Q5" s="89" t="s">
        <v>32</v>
      </c>
      <c r="R5" s="89" t="s">
        <v>33</v>
      </c>
      <c r="S5" s="89" t="s">
        <v>36</v>
      </c>
    </row>
    <row r="6" ht="33.75" customHeight="1" spans="1:19">
      <c r="A6" s="15"/>
      <c r="B6" s="92"/>
      <c r="C6" s="92"/>
      <c r="D6" s="92"/>
      <c r="E6" s="92"/>
      <c r="F6" s="92"/>
      <c r="G6" s="92"/>
      <c r="H6" s="92"/>
      <c r="I6" s="91" t="s">
        <v>30</v>
      </c>
      <c r="J6" s="91" t="s">
        <v>37</v>
      </c>
      <c r="K6" s="91" t="s">
        <v>38</v>
      </c>
      <c r="L6" s="91" t="s">
        <v>39</v>
      </c>
      <c r="M6" s="91" t="s">
        <v>40</v>
      </c>
      <c r="N6" s="91" t="s">
        <v>41</v>
      </c>
      <c r="O6" s="92"/>
      <c r="P6" s="92"/>
      <c r="Q6" s="92"/>
      <c r="R6" s="92"/>
      <c r="S6" s="92"/>
    </row>
    <row r="7" ht="16.5" customHeight="1" spans="1:19">
      <c r="A7" s="53">
        <v>1</v>
      </c>
      <c r="B7" s="53">
        <v>2</v>
      </c>
      <c r="C7" s="53">
        <v>3</v>
      </c>
      <c r="D7" s="53">
        <v>4</v>
      </c>
      <c r="E7" s="53">
        <v>5</v>
      </c>
      <c r="F7" s="53">
        <v>6</v>
      </c>
      <c r="G7" s="53">
        <v>7</v>
      </c>
      <c r="H7" s="53">
        <v>8</v>
      </c>
      <c r="I7" s="53">
        <v>9</v>
      </c>
      <c r="J7" s="53">
        <v>10</v>
      </c>
      <c r="K7" s="53">
        <v>11</v>
      </c>
      <c r="L7" s="53">
        <v>12</v>
      </c>
      <c r="M7" s="53">
        <v>13</v>
      </c>
      <c r="N7" s="53">
        <v>14</v>
      </c>
      <c r="O7" s="53">
        <v>15</v>
      </c>
      <c r="P7" s="53">
        <v>16</v>
      </c>
      <c r="Q7" s="53">
        <v>17</v>
      </c>
      <c r="R7" s="53">
        <v>18</v>
      </c>
      <c r="S7" s="53">
        <v>19</v>
      </c>
    </row>
    <row r="8" ht="18" customHeight="1" spans="1:19">
      <c r="A8" s="19" t="s">
        <v>42</v>
      </c>
      <c r="B8" s="19" t="s">
        <v>43</v>
      </c>
      <c r="C8" s="20">
        <v>3420079.72</v>
      </c>
      <c r="D8" s="20">
        <v>3420079.72</v>
      </c>
      <c r="E8" s="20">
        <v>3420079.72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</row>
    <row r="9" ht="18" customHeight="1" spans="1:19">
      <c r="A9" s="21" t="s">
        <v>28</v>
      </c>
      <c r="B9" s="21"/>
      <c r="C9" s="20">
        <v>3420079.72</v>
      </c>
      <c r="D9" s="20">
        <v>3420079.72</v>
      </c>
      <c r="E9" s="20">
        <v>3420079.72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</row>
  </sheetData>
  <mergeCells count="19">
    <mergeCell ref="A2:S2"/>
    <mergeCell ref="A3:D3"/>
    <mergeCell ref="D4:N4"/>
    <mergeCell ref="O4:S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0.3" right="0.3" top="0.41" bottom="0.41" header="0.25" footer="0.25"/>
  <pageSetup paperSize="9" scale="43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2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ht="19.5" customHeight="1" spans="1:15">
      <c r="D1" s="121"/>
      <c r="H1" s="121"/>
      <c r="J1" s="121"/>
      <c r="O1" s="177" t="s">
        <v>44</v>
      </c>
    </row>
    <row r="2" ht="42" customHeight="1" spans="1:15">
      <c r="A2" s="4" t="str">
        <f>"2026"&amp;"年部门支出预算表"</f>
        <v>2026年部门支出预算表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4" customHeight="1" spans="1:15">
      <c r="A3" s="157" t="str">
        <f>"单位名称："&amp;"景洪市种业发展中心"</f>
        <v>单位名称：景洪市种业发展中心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6"/>
      <c r="N3" s="6"/>
      <c r="O3" s="97" t="s">
        <v>1</v>
      </c>
    </row>
    <row r="4" ht="19.5" customHeight="1" spans="1:15">
      <c r="A4" s="8" t="s">
        <v>45</v>
      </c>
      <c r="B4" s="8" t="s">
        <v>46</v>
      </c>
      <c r="C4" s="8" t="s">
        <v>28</v>
      </c>
      <c r="D4" s="10" t="s">
        <v>31</v>
      </c>
      <c r="E4" s="11" t="s">
        <v>47</v>
      </c>
      <c r="F4" s="12" t="s">
        <v>48</v>
      </c>
      <c r="G4" s="8" t="s">
        <v>32</v>
      </c>
      <c r="H4" s="8" t="s">
        <v>33</v>
      </c>
      <c r="I4" s="8" t="s">
        <v>49</v>
      </c>
      <c r="J4" s="10" t="s">
        <v>50</v>
      </c>
      <c r="K4" s="11"/>
      <c r="L4" s="11"/>
      <c r="M4" s="11"/>
      <c r="N4" s="11"/>
      <c r="O4" s="12"/>
    </row>
    <row r="5" ht="33.75" customHeight="1" spans="1:15">
      <c r="A5" s="15"/>
      <c r="B5" s="15"/>
      <c r="C5" s="15"/>
      <c r="D5" s="17" t="s">
        <v>30</v>
      </c>
      <c r="E5" s="93" t="s">
        <v>47</v>
      </c>
      <c r="F5" s="93" t="s">
        <v>48</v>
      </c>
      <c r="G5" s="15"/>
      <c r="H5" s="15"/>
      <c r="I5" s="15"/>
      <c r="J5" s="17" t="s">
        <v>30</v>
      </c>
      <c r="K5" s="39" t="s">
        <v>51</v>
      </c>
      <c r="L5" s="39" t="s">
        <v>52</v>
      </c>
      <c r="M5" s="39" t="s">
        <v>53</v>
      </c>
      <c r="N5" s="39" t="s">
        <v>54</v>
      </c>
      <c r="O5" s="39" t="s">
        <v>55</v>
      </c>
    </row>
    <row r="6" ht="19.5" customHeight="1" spans="1:15">
      <c r="A6" s="178">
        <v>1</v>
      </c>
      <c r="B6" s="178">
        <v>2</v>
      </c>
      <c r="C6" s="179">
        <v>3</v>
      </c>
      <c r="D6" s="179">
        <v>4</v>
      </c>
      <c r="E6" s="179">
        <v>5</v>
      </c>
      <c r="F6" s="179">
        <v>6</v>
      </c>
      <c r="G6" s="179">
        <v>7</v>
      </c>
      <c r="H6" s="179">
        <v>8</v>
      </c>
      <c r="I6" s="179">
        <v>9</v>
      </c>
      <c r="J6" s="179">
        <v>10</v>
      </c>
      <c r="K6" s="179">
        <v>11</v>
      </c>
      <c r="L6" s="179">
        <v>12</v>
      </c>
      <c r="M6" s="179">
        <v>13</v>
      </c>
      <c r="N6" s="179">
        <v>14</v>
      </c>
      <c r="O6" s="179">
        <v>15</v>
      </c>
    </row>
    <row r="7" ht="21.75" customHeight="1" spans="1:15">
      <c r="A7" s="19" t="s">
        <v>56</v>
      </c>
      <c r="B7" s="19" t="s">
        <v>57</v>
      </c>
      <c r="C7" s="20">
        <v>359154.56</v>
      </c>
      <c r="D7" s="20">
        <v>359154.56</v>
      </c>
      <c r="E7" s="20">
        <v>359154.56</v>
      </c>
      <c r="F7" s="20"/>
      <c r="G7" s="20"/>
      <c r="H7" s="20"/>
      <c r="I7" s="20"/>
      <c r="J7" s="20"/>
      <c r="K7" s="20"/>
      <c r="L7" s="20"/>
      <c r="M7" s="20"/>
      <c r="N7" s="20"/>
      <c r="O7" s="20"/>
    </row>
    <row r="8" ht="21.75" customHeight="1" spans="1:15">
      <c r="A8" s="102" t="s">
        <v>58</v>
      </c>
      <c r="B8" s="102" t="s">
        <v>59</v>
      </c>
      <c r="C8" s="20">
        <v>359154.56</v>
      </c>
      <c r="D8" s="20">
        <v>359154.56</v>
      </c>
      <c r="E8" s="20">
        <v>359154.56</v>
      </c>
      <c r="F8" s="20"/>
      <c r="G8" s="20"/>
      <c r="H8" s="20"/>
      <c r="I8" s="20"/>
      <c r="J8" s="20"/>
      <c r="K8" s="20"/>
      <c r="L8" s="20"/>
      <c r="M8" s="20"/>
      <c r="N8" s="20"/>
      <c r="O8" s="20"/>
    </row>
    <row r="9" ht="21.75" customHeight="1" spans="1:15">
      <c r="A9" s="164" t="s">
        <v>60</v>
      </c>
      <c r="B9" s="164" t="s">
        <v>61</v>
      </c>
      <c r="C9" s="20">
        <v>15000</v>
      </c>
      <c r="D9" s="20">
        <v>15000</v>
      </c>
      <c r="E9" s="20">
        <v>15000</v>
      </c>
      <c r="F9" s="20"/>
      <c r="G9" s="20"/>
      <c r="H9" s="20"/>
      <c r="I9" s="20"/>
      <c r="J9" s="20"/>
      <c r="K9" s="20"/>
      <c r="L9" s="20"/>
      <c r="M9" s="20"/>
      <c r="N9" s="20"/>
      <c r="O9" s="20"/>
    </row>
    <row r="10" ht="21.75" customHeight="1" spans="1:15">
      <c r="A10" s="164" t="s">
        <v>62</v>
      </c>
      <c r="B10" s="164" t="s">
        <v>63</v>
      </c>
      <c r="C10" s="20">
        <v>344154.56</v>
      </c>
      <c r="D10" s="20">
        <v>344154.56</v>
      </c>
      <c r="E10" s="20">
        <v>344154.56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</row>
    <row r="11" ht="21.75" customHeight="1" spans="1:15">
      <c r="A11" s="19" t="s">
        <v>64</v>
      </c>
      <c r="B11" s="19" t="s">
        <v>65</v>
      </c>
      <c r="C11" s="20">
        <v>395750.52</v>
      </c>
      <c r="D11" s="20">
        <v>395750.52</v>
      </c>
      <c r="E11" s="20">
        <v>395750.52</v>
      </c>
      <c r="F11" s="20"/>
      <c r="G11" s="20"/>
      <c r="H11" s="20"/>
      <c r="I11" s="20"/>
      <c r="J11" s="20"/>
      <c r="K11" s="20"/>
      <c r="L11" s="20"/>
      <c r="M11" s="20"/>
      <c r="N11" s="20"/>
      <c r="O11" s="20"/>
    </row>
    <row r="12" ht="21.75" customHeight="1" spans="1:15">
      <c r="A12" s="102" t="s">
        <v>66</v>
      </c>
      <c r="B12" s="102" t="s">
        <v>67</v>
      </c>
      <c r="C12" s="20">
        <v>395750.52</v>
      </c>
      <c r="D12" s="20">
        <v>395750.52</v>
      </c>
      <c r="E12" s="20">
        <v>395750.52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</row>
    <row r="13" ht="21.75" customHeight="1" spans="1:15">
      <c r="A13" s="164" t="s">
        <v>68</v>
      </c>
      <c r="B13" s="164" t="s">
        <v>69</v>
      </c>
      <c r="C13" s="20">
        <v>187231.17</v>
      </c>
      <c r="D13" s="20">
        <v>187231.17</v>
      </c>
      <c r="E13" s="20">
        <v>187231.17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</row>
    <row r="14" ht="21.75" customHeight="1" spans="1:15">
      <c r="A14" s="164" t="s">
        <v>70</v>
      </c>
      <c r="B14" s="164" t="s">
        <v>71</v>
      </c>
      <c r="C14" s="20">
        <v>177967.66</v>
      </c>
      <c r="D14" s="20">
        <v>177967.66</v>
      </c>
      <c r="E14" s="20">
        <v>177967.66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</row>
    <row r="15" ht="21.75" customHeight="1" spans="1:15">
      <c r="A15" s="164" t="s">
        <v>72</v>
      </c>
      <c r="B15" s="164" t="s">
        <v>73</v>
      </c>
      <c r="C15" s="20">
        <v>30551.69</v>
      </c>
      <c r="D15" s="20">
        <v>30551.69</v>
      </c>
      <c r="E15" s="20">
        <v>30551.69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</row>
    <row r="16" ht="21.75" customHeight="1" spans="1:15">
      <c r="A16" s="19" t="s">
        <v>74</v>
      </c>
      <c r="B16" s="19" t="s">
        <v>75</v>
      </c>
      <c r="C16" s="20">
        <v>2383043.84</v>
      </c>
      <c r="D16" s="20">
        <v>2383043.84</v>
      </c>
      <c r="E16" s="20">
        <v>2383043.84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 ht="21.75" customHeight="1" spans="1:15">
      <c r="A17" s="102" t="s">
        <v>76</v>
      </c>
      <c r="B17" s="102" t="s">
        <v>77</v>
      </c>
      <c r="C17" s="20">
        <v>2383043.84</v>
      </c>
      <c r="D17" s="20">
        <v>2383043.84</v>
      </c>
      <c r="E17" s="20">
        <v>2383043.84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</row>
    <row r="18" ht="21.75" customHeight="1" spans="1:15">
      <c r="A18" s="164" t="s">
        <v>78</v>
      </c>
      <c r="B18" s="164" t="s">
        <v>79</v>
      </c>
      <c r="C18" s="20">
        <v>2383043.84</v>
      </c>
      <c r="D18" s="20">
        <v>2383043.84</v>
      </c>
      <c r="E18" s="20">
        <v>2383043.84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</row>
    <row r="19" ht="21.75" customHeight="1" spans="1:15">
      <c r="A19" s="19" t="s">
        <v>80</v>
      </c>
      <c r="B19" s="19" t="s">
        <v>81</v>
      </c>
      <c r="C19" s="20">
        <v>282130.8</v>
      </c>
      <c r="D19" s="20">
        <v>282130.8</v>
      </c>
      <c r="E19" s="20">
        <v>282130.8</v>
      </c>
      <c r="F19" s="20"/>
      <c r="G19" s="20"/>
      <c r="H19" s="20"/>
      <c r="I19" s="20"/>
      <c r="J19" s="20"/>
      <c r="K19" s="20"/>
      <c r="L19" s="20"/>
      <c r="M19" s="20"/>
      <c r="N19" s="20"/>
      <c r="O19" s="20"/>
    </row>
    <row r="20" ht="21.75" customHeight="1" spans="1:15">
      <c r="A20" s="102" t="s">
        <v>82</v>
      </c>
      <c r="B20" s="102" t="s">
        <v>83</v>
      </c>
      <c r="C20" s="20">
        <v>282130.8</v>
      </c>
      <c r="D20" s="20">
        <v>282130.8</v>
      </c>
      <c r="E20" s="20">
        <v>282130.8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</row>
    <row r="21" ht="21.75" customHeight="1" spans="1:15">
      <c r="A21" s="164" t="s">
        <v>84</v>
      </c>
      <c r="B21" s="164" t="s">
        <v>85</v>
      </c>
      <c r="C21" s="20">
        <v>282130.8</v>
      </c>
      <c r="D21" s="20">
        <v>282130.8</v>
      </c>
      <c r="E21" s="20">
        <v>282130.8</v>
      </c>
      <c r="F21" s="20"/>
      <c r="G21" s="20"/>
      <c r="H21" s="20"/>
      <c r="I21" s="20"/>
      <c r="J21" s="20"/>
      <c r="K21" s="20"/>
      <c r="L21" s="20"/>
      <c r="M21" s="20"/>
      <c r="N21" s="20"/>
      <c r="O21" s="20"/>
    </row>
    <row r="22" ht="21.75" customHeight="1" spans="1:15">
      <c r="A22" s="21" t="s">
        <v>86</v>
      </c>
      <c r="B22" s="21" t="s">
        <v>86</v>
      </c>
      <c r="C22" s="20">
        <v>3420079.72</v>
      </c>
      <c r="D22" s="20">
        <v>3420079.72</v>
      </c>
      <c r="E22" s="20">
        <v>3420079.72</v>
      </c>
      <c r="F22" s="20"/>
      <c r="G22" s="20"/>
      <c r="H22" s="20"/>
      <c r="I22" s="20"/>
      <c r="J22" s="20"/>
      <c r="K22" s="20"/>
      <c r="L22" s="20"/>
      <c r="M22" s="20"/>
      <c r="N22" s="20"/>
      <c r="O22" s="20"/>
    </row>
  </sheetData>
  <mergeCells count="11">
    <mergeCell ref="A2:O2"/>
    <mergeCell ref="A3:L3"/>
    <mergeCell ref="D4:F4"/>
    <mergeCell ref="J4:O4"/>
    <mergeCell ref="A22:B22"/>
    <mergeCell ref="A4:A5"/>
    <mergeCell ref="B4:B5"/>
    <mergeCell ref="C4:C5"/>
    <mergeCell ref="G4:G5"/>
    <mergeCell ref="H4:H5"/>
    <mergeCell ref="I4:I5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showZeros="0" workbookViewId="0">
      <selection activeCell="A1" sqref="A1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ht="19.5" customHeight="1" spans="1:4">
      <c r="D1" s="31" t="s">
        <v>87</v>
      </c>
    </row>
    <row r="2" ht="36" customHeight="1" spans="1:4">
      <c r="A2" s="4" t="str">
        <f>"2026"&amp;"年部门财政拨款收支预算总表"</f>
        <v>2026年部门财政拨款收支预算总表</v>
      </c>
      <c r="B2" s="4"/>
      <c r="C2" s="4"/>
      <c r="D2" s="4"/>
    </row>
    <row r="3" ht="24" customHeight="1" spans="1:4">
      <c r="A3" s="5" t="str">
        <f>"单位名称："&amp;"景洪市种业发展中心"</f>
        <v>单位名称：景洪市种业发展中心</v>
      </c>
      <c r="B3" s="5"/>
      <c r="C3" s="167"/>
      <c r="D3" s="97" t="s">
        <v>1</v>
      </c>
    </row>
    <row r="4" ht="19.5" customHeight="1" spans="1:4">
      <c r="A4" s="10" t="s">
        <v>2</v>
      </c>
      <c r="B4" s="12"/>
      <c r="C4" s="10" t="s">
        <v>3</v>
      </c>
      <c r="D4" s="12"/>
    </row>
    <row r="5" ht="21.75" customHeight="1" spans="1:4">
      <c r="A5" s="26" t="s">
        <v>4</v>
      </c>
      <c r="B5" s="110" t="s">
        <v>5</v>
      </c>
      <c r="C5" s="26" t="s">
        <v>88</v>
      </c>
      <c r="D5" s="110" t="s">
        <v>5</v>
      </c>
    </row>
    <row r="6" ht="17.25" customHeight="1" spans="1:4">
      <c r="A6" s="28"/>
      <c r="B6" s="113"/>
      <c r="C6" s="28"/>
      <c r="D6" s="113"/>
    </row>
    <row r="7" ht="17.25" customHeight="1" spans="1:4">
      <c r="A7" s="168" t="s">
        <v>89</v>
      </c>
      <c r="B7" s="20">
        <v>3420079.72</v>
      </c>
      <c r="C7" s="169" t="s">
        <v>90</v>
      </c>
      <c r="D7" s="170">
        <v>3420079.72</v>
      </c>
    </row>
    <row r="8" ht="17.25" customHeight="1" spans="1:4">
      <c r="A8" s="171" t="s">
        <v>91</v>
      </c>
      <c r="B8" s="20">
        <v>3420079.72</v>
      </c>
      <c r="C8" s="169" t="str">
        <f>"（"&amp;"一"&amp;"）"&amp;"社会保障和就业支出"</f>
        <v>（一）社会保障和就业支出</v>
      </c>
      <c r="D8" s="170">
        <v>359154.56</v>
      </c>
    </row>
    <row r="9" ht="17.25" customHeight="1" spans="1:4">
      <c r="A9" s="171" t="s">
        <v>92</v>
      </c>
      <c r="B9" s="20"/>
      <c r="C9" s="169" t="str">
        <f>"（"&amp;"二"&amp;"）"&amp;"卫生健康支出"</f>
        <v>（二）卫生健康支出</v>
      </c>
      <c r="D9" s="170">
        <v>395750.52</v>
      </c>
    </row>
    <row r="10" ht="17.25" customHeight="1" spans="1:4">
      <c r="A10" s="171" t="s">
        <v>93</v>
      </c>
      <c r="B10" s="20"/>
      <c r="C10" s="169" t="str">
        <f>"（"&amp;"三"&amp;"）"&amp;"农林水支出"</f>
        <v>（三）农林水支出</v>
      </c>
      <c r="D10" s="170">
        <v>2383043.84</v>
      </c>
    </row>
    <row r="11" ht="17.25" customHeight="1" spans="1:4">
      <c r="A11" s="171" t="s">
        <v>94</v>
      </c>
      <c r="B11" s="20"/>
      <c r="C11" s="169" t="str">
        <f>"（"&amp;"四"&amp;"）"&amp;"住房保障支出"</f>
        <v>（四）住房保障支出</v>
      </c>
      <c r="D11" s="170">
        <v>282130.8</v>
      </c>
    </row>
    <row r="12" ht="17.25" customHeight="1" spans="1:4">
      <c r="A12" s="171" t="s">
        <v>91</v>
      </c>
      <c r="B12" s="20"/>
      <c r="C12" s="169"/>
      <c r="D12" s="170"/>
    </row>
    <row r="13" ht="17.25" customHeight="1" spans="1:4">
      <c r="A13" s="171" t="s">
        <v>92</v>
      </c>
      <c r="B13" s="20"/>
      <c r="C13" s="169"/>
      <c r="D13" s="170"/>
    </row>
    <row r="14" ht="17.25" customHeight="1" spans="1:4">
      <c r="A14" s="171" t="s">
        <v>93</v>
      </c>
      <c r="B14" s="20"/>
      <c r="C14" s="169"/>
      <c r="D14" s="170"/>
    </row>
    <row r="15" customHeight="1" spans="1:4">
      <c r="A15" s="172"/>
      <c r="B15" s="173"/>
      <c r="C15" s="174" t="s">
        <v>95</v>
      </c>
      <c r="D15" s="173"/>
    </row>
    <row r="16" ht="17.25" customHeight="1" spans="1:4">
      <c r="A16" s="175" t="s">
        <v>96</v>
      </c>
      <c r="B16" s="176">
        <v>3420079.72</v>
      </c>
      <c r="C16" s="172" t="s">
        <v>24</v>
      </c>
      <c r="D16" s="176">
        <v>3420079.72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2"/>
  <sheetViews>
    <sheetView showZeros="0" topLeftCell="A6" workbookViewId="0">
      <selection activeCell="A1" sqref="A1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1:7">
      <c r="D1" s="121"/>
      <c r="F1" s="158"/>
      <c r="G1" s="31" t="s">
        <v>97</v>
      </c>
    </row>
    <row r="2" ht="39" customHeight="1" spans="1:7">
      <c r="A2" s="4" t="str">
        <f>"2026"&amp;"年一般公共预算支出预算表（按功能科目分类）"</f>
        <v>2026年一般公共预算支出预算表（按功能科目分类）</v>
      </c>
      <c r="B2" s="4"/>
      <c r="C2" s="4"/>
      <c r="D2" s="4"/>
      <c r="E2" s="4"/>
      <c r="F2" s="4"/>
      <c r="G2" s="4"/>
    </row>
    <row r="3" ht="18" customHeight="1" spans="1:7">
      <c r="A3" s="5" t="str">
        <f>"单位名称："&amp;"景洪市种业发展中心"</f>
        <v>单位名称：景洪市种业发展中心</v>
      </c>
      <c r="B3" s="5"/>
      <c r="C3" s="5"/>
      <c r="D3" s="5"/>
      <c r="E3" s="5"/>
      <c r="F3" s="97"/>
      <c r="G3" s="97" t="s">
        <v>1</v>
      </c>
    </row>
    <row r="4" ht="20.25" customHeight="1" spans="1:7">
      <c r="A4" s="159" t="s">
        <v>98</v>
      </c>
      <c r="B4" s="160"/>
      <c r="C4" s="110" t="s">
        <v>28</v>
      </c>
      <c r="D4" s="147" t="s">
        <v>47</v>
      </c>
      <c r="E4" s="148"/>
      <c r="F4" s="149"/>
      <c r="G4" s="161" t="s">
        <v>48</v>
      </c>
    </row>
    <row r="5" ht="20.25" customHeight="1" spans="1:7">
      <c r="A5" s="162" t="s">
        <v>45</v>
      </c>
      <c r="B5" s="162" t="s">
        <v>46</v>
      </c>
      <c r="C5" s="113"/>
      <c r="D5" s="17" t="s">
        <v>30</v>
      </c>
      <c r="E5" s="17" t="s">
        <v>99</v>
      </c>
      <c r="F5" s="17" t="s">
        <v>100</v>
      </c>
      <c r="G5" s="98"/>
    </row>
    <row r="6" ht="19.5" customHeight="1" spans="1:7">
      <c r="A6" s="162" t="s">
        <v>101</v>
      </c>
      <c r="B6" s="162" t="s">
        <v>102</v>
      </c>
      <c r="C6" s="162" t="s">
        <v>103</v>
      </c>
      <c r="D6" s="17">
        <v>4</v>
      </c>
      <c r="E6" s="163" t="s">
        <v>104</v>
      </c>
      <c r="F6" s="163" t="s">
        <v>105</v>
      </c>
      <c r="G6" s="162" t="s">
        <v>106</v>
      </c>
    </row>
    <row r="7" ht="18" customHeight="1" spans="1:7">
      <c r="A7" s="19" t="s">
        <v>56</v>
      </c>
      <c r="B7" s="19" t="s">
        <v>57</v>
      </c>
      <c r="C7" s="20">
        <v>359154.56</v>
      </c>
      <c r="D7" s="20">
        <v>359154.56</v>
      </c>
      <c r="E7" s="20">
        <v>344154.56</v>
      </c>
      <c r="F7" s="20">
        <v>15000</v>
      </c>
      <c r="G7" s="20"/>
    </row>
    <row r="8" ht="18" customHeight="1" spans="1:7">
      <c r="A8" s="102" t="s">
        <v>58</v>
      </c>
      <c r="B8" s="102" t="s">
        <v>59</v>
      </c>
      <c r="C8" s="20">
        <v>359154.56</v>
      </c>
      <c r="D8" s="20">
        <v>359154.56</v>
      </c>
      <c r="E8" s="20">
        <v>344154.56</v>
      </c>
      <c r="F8" s="20">
        <v>15000</v>
      </c>
      <c r="G8" s="20"/>
    </row>
    <row r="9" ht="18" customHeight="1" spans="1:7">
      <c r="A9" s="164" t="s">
        <v>60</v>
      </c>
      <c r="B9" s="164" t="s">
        <v>61</v>
      </c>
      <c r="C9" s="20">
        <v>15000</v>
      </c>
      <c r="D9" s="20">
        <v>15000</v>
      </c>
      <c r="E9" s="20"/>
      <c r="F9" s="20">
        <v>15000</v>
      </c>
      <c r="G9" s="20"/>
    </row>
    <row r="10" ht="18" customHeight="1" spans="1:7">
      <c r="A10" s="164" t="s">
        <v>62</v>
      </c>
      <c r="B10" s="164" t="s">
        <v>63</v>
      </c>
      <c r="C10" s="20">
        <v>344154.56</v>
      </c>
      <c r="D10" s="20">
        <v>344154.56</v>
      </c>
      <c r="E10" s="20">
        <v>344154.56</v>
      </c>
      <c r="F10" s="20"/>
      <c r="G10" s="20"/>
    </row>
    <row r="11" ht="18" customHeight="1" spans="1:7">
      <c r="A11" s="19" t="s">
        <v>64</v>
      </c>
      <c r="B11" s="19" t="s">
        <v>65</v>
      </c>
      <c r="C11" s="20">
        <v>395750.52</v>
      </c>
      <c r="D11" s="20">
        <v>395750.52</v>
      </c>
      <c r="E11" s="20">
        <v>395750.52</v>
      </c>
      <c r="F11" s="20"/>
      <c r="G11" s="20"/>
    </row>
    <row r="12" ht="18" customHeight="1" spans="1:7">
      <c r="A12" s="102" t="s">
        <v>66</v>
      </c>
      <c r="B12" s="102" t="s">
        <v>67</v>
      </c>
      <c r="C12" s="20">
        <v>395750.52</v>
      </c>
      <c r="D12" s="20">
        <v>395750.52</v>
      </c>
      <c r="E12" s="20">
        <v>395750.52</v>
      </c>
      <c r="F12" s="20"/>
      <c r="G12" s="20"/>
    </row>
    <row r="13" ht="18" customHeight="1" spans="1:7">
      <c r="A13" s="164" t="s">
        <v>68</v>
      </c>
      <c r="B13" s="164" t="s">
        <v>69</v>
      </c>
      <c r="C13" s="20">
        <v>187231.17</v>
      </c>
      <c r="D13" s="20">
        <v>187231.17</v>
      </c>
      <c r="E13" s="20">
        <v>187231.17</v>
      </c>
      <c r="F13" s="20"/>
      <c r="G13" s="20"/>
    </row>
    <row r="14" ht="18" customHeight="1" spans="1:7">
      <c r="A14" s="164" t="s">
        <v>70</v>
      </c>
      <c r="B14" s="164" t="s">
        <v>71</v>
      </c>
      <c r="C14" s="20">
        <v>177967.66</v>
      </c>
      <c r="D14" s="20">
        <v>177967.66</v>
      </c>
      <c r="E14" s="20">
        <v>177967.66</v>
      </c>
      <c r="F14" s="20"/>
      <c r="G14" s="20"/>
    </row>
    <row r="15" ht="18" customHeight="1" spans="1:7">
      <c r="A15" s="164" t="s">
        <v>72</v>
      </c>
      <c r="B15" s="164" t="s">
        <v>73</v>
      </c>
      <c r="C15" s="20">
        <v>30551.69</v>
      </c>
      <c r="D15" s="20">
        <v>30551.69</v>
      </c>
      <c r="E15" s="20">
        <v>30551.69</v>
      </c>
      <c r="F15" s="20"/>
      <c r="G15" s="20"/>
    </row>
    <row r="16" ht="18" customHeight="1" spans="1:7">
      <c r="A16" s="19" t="s">
        <v>74</v>
      </c>
      <c r="B16" s="19" t="s">
        <v>75</v>
      </c>
      <c r="C16" s="20">
        <v>2383043.84</v>
      </c>
      <c r="D16" s="20">
        <v>2383043.84</v>
      </c>
      <c r="E16" s="20">
        <v>2211182</v>
      </c>
      <c r="F16" s="20">
        <v>171861.84</v>
      </c>
      <c r="G16" s="20"/>
    </row>
    <row r="17" ht="18" customHeight="1" spans="1:7">
      <c r="A17" s="102" t="s">
        <v>76</v>
      </c>
      <c r="B17" s="102" t="s">
        <v>77</v>
      </c>
      <c r="C17" s="20">
        <v>2383043.84</v>
      </c>
      <c r="D17" s="20">
        <v>2383043.84</v>
      </c>
      <c r="E17" s="20">
        <v>2211182</v>
      </c>
      <c r="F17" s="20">
        <v>171861.84</v>
      </c>
      <c r="G17" s="20"/>
    </row>
    <row r="18" ht="18" customHeight="1" spans="1:7">
      <c r="A18" s="164" t="s">
        <v>78</v>
      </c>
      <c r="B18" s="164" t="s">
        <v>79</v>
      </c>
      <c r="C18" s="20">
        <v>2383043.84</v>
      </c>
      <c r="D18" s="20">
        <v>2383043.84</v>
      </c>
      <c r="E18" s="20">
        <v>2211182</v>
      </c>
      <c r="F18" s="20">
        <v>171861.84</v>
      </c>
      <c r="G18" s="20"/>
    </row>
    <row r="19" ht="18" customHeight="1" spans="1:7">
      <c r="A19" s="19" t="s">
        <v>80</v>
      </c>
      <c r="B19" s="19" t="s">
        <v>81</v>
      </c>
      <c r="C19" s="20">
        <v>282130.8</v>
      </c>
      <c r="D19" s="20">
        <v>282130.8</v>
      </c>
      <c r="E19" s="20">
        <v>282130.8</v>
      </c>
      <c r="F19" s="20"/>
      <c r="G19" s="20"/>
    </row>
    <row r="20" ht="18" customHeight="1" spans="1:7">
      <c r="A20" s="102" t="s">
        <v>82</v>
      </c>
      <c r="B20" s="102" t="s">
        <v>83</v>
      </c>
      <c r="C20" s="20">
        <v>282130.8</v>
      </c>
      <c r="D20" s="20">
        <v>282130.8</v>
      </c>
      <c r="E20" s="20">
        <v>282130.8</v>
      </c>
      <c r="F20" s="20"/>
      <c r="G20" s="20"/>
    </row>
    <row r="21" ht="18" customHeight="1" spans="1:7">
      <c r="A21" s="164" t="s">
        <v>84</v>
      </c>
      <c r="B21" s="164" t="s">
        <v>85</v>
      </c>
      <c r="C21" s="20">
        <v>282130.8</v>
      </c>
      <c r="D21" s="20">
        <v>282130.8</v>
      </c>
      <c r="E21" s="20">
        <v>282130.8</v>
      </c>
      <c r="F21" s="20"/>
      <c r="G21" s="20"/>
    </row>
    <row r="22" ht="18" customHeight="1" spans="1:7">
      <c r="A22" s="165" t="s">
        <v>86</v>
      </c>
      <c r="B22" s="166" t="s">
        <v>86</v>
      </c>
      <c r="C22" s="20">
        <v>3420079.72</v>
      </c>
      <c r="D22" s="20">
        <v>3420079.72</v>
      </c>
      <c r="E22" s="20">
        <v>3233217.88</v>
      </c>
      <c r="F22" s="20">
        <v>186861.84</v>
      </c>
      <c r="G22" s="20"/>
    </row>
  </sheetData>
  <mergeCells count="7">
    <mergeCell ref="A2:G2"/>
    <mergeCell ref="A3:E3"/>
    <mergeCell ref="A4:B4"/>
    <mergeCell ref="D4:F4"/>
    <mergeCell ref="A22:B22"/>
    <mergeCell ref="C4:C5"/>
    <mergeCell ref="G4:G5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showZeros="0" workbookViewId="0">
      <selection activeCell="A1" sqref="A1"/>
    </sheetView>
  </sheetViews>
  <sheetFormatPr defaultColWidth="10.6555555555556" defaultRowHeight="14.25" customHeight="1" outlineLevelRow="6" outlineLevelCol="5"/>
  <cols>
    <col min="1" max="2" width="32" customWidth="1"/>
    <col min="3" max="6" width="30.1555555555556" customWidth="1"/>
  </cols>
  <sheetData>
    <row r="1" customHeight="1" spans="1:6">
      <c r="A1" s="153"/>
      <c r="B1" s="153"/>
      <c r="C1" s="75"/>
      <c r="D1" s="154"/>
      <c r="F1" s="155" t="s">
        <v>107</v>
      </c>
    </row>
    <row r="2" ht="32.25" customHeight="1" spans="1:6">
      <c r="A2" s="109" t="str">
        <f>"2026"&amp;"年一般公共预算“三公”经费支出预算表"</f>
        <v>2026年一般公共预算“三公”经费支出预算表</v>
      </c>
      <c r="B2" s="156"/>
      <c r="C2" s="156"/>
      <c r="D2" s="156"/>
      <c r="E2" s="156"/>
      <c r="F2" s="156"/>
    </row>
    <row r="3" ht="18.75" customHeight="1" spans="1:6">
      <c r="A3" s="157" t="str">
        <f>"单位名称："&amp;"景洪市种业发展中心"</f>
        <v>单位名称：景洪市种业发展中心</v>
      </c>
      <c r="B3" s="156"/>
      <c r="C3" s="156"/>
      <c r="D3" s="156"/>
      <c r="E3" s="156"/>
      <c r="F3" s="35" t="s">
        <v>108</v>
      </c>
    </row>
    <row r="4" ht="19.5" customHeight="1" spans="1:6">
      <c r="A4" s="9" t="s">
        <v>109</v>
      </c>
      <c r="B4" s="26" t="s">
        <v>110</v>
      </c>
      <c r="C4" s="10" t="s">
        <v>111</v>
      </c>
      <c r="D4" s="11"/>
      <c r="E4" s="12"/>
      <c r="F4" s="26" t="s">
        <v>112</v>
      </c>
    </row>
    <row r="5" ht="19.5" customHeight="1" spans="1:6">
      <c r="A5" s="16"/>
      <c r="B5" s="28"/>
      <c r="C5" s="17" t="s">
        <v>30</v>
      </c>
      <c r="D5" s="17" t="s">
        <v>113</v>
      </c>
      <c r="E5" s="17" t="s">
        <v>114</v>
      </c>
      <c r="F5" s="28"/>
    </row>
    <row r="6" ht="18.75" customHeight="1" spans="1:6">
      <c r="A6" s="39">
        <v>1</v>
      </c>
      <c r="B6" s="39">
        <v>2</v>
      </c>
      <c r="C6" s="36">
        <v>3</v>
      </c>
      <c r="D6" s="39">
        <v>4</v>
      </c>
      <c r="E6" s="39">
        <v>5</v>
      </c>
      <c r="F6" s="39">
        <v>6</v>
      </c>
    </row>
    <row r="7" ht="24" customHeight="1" spans="1:6">
      <c r="A7" s="20">
        <v>20500</v>
      </c>
      <c r="B7" s="20"/>
      <c r="C7" s="20">
        <v>18000</v>
      </c>
      <c r="D7" s="20"/>
      <c r="E7" s="20">
        <v>18000</v>
      </c>
      <c r="F7" s="20">
        <v>2500</v>
      </c>
    </row>
  </sheetData>
  <mergeCells count="6">
    <mergeCell ref="A2:F2"/>
    <mergeCell ref="A3:C3"/>
    <mergeCell ref="C4:E4"/>
    <mergeCell ref="A4:A5"/>
    <mergeCell ref="B4:B5"/>
    <mergeCell ref="F4:F5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36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3" width="22.1555555555556" customWidth="1"/>
  </cols>
  <sheetData>
    <row r="1" ht="18.75" customHeight="1" spans="1:23">
      <c r="B1" s="142"/>
      <c r="D1" s="143"/>
      <c r="E1" s="143"/>
      <c r="F1" s="143"/>
      <c r="G1" s="143"/>
      <c r="H1" s="76"/>
      <c r="I1" s="76"/>
      <c r="J1" s="76"/>
      <c r="K1" s="76"/>
      <c r="L1" s="76"/>
      <c r="M1" s="76"/>
      <c r="N1" s="2"/>
      <c r="O1" s="2"/>
      <c r="P1" s="2"/>
      <c r="Q1" s="76"/>
      <c r="U1" s="142"/>
      <c r="W1" s="3" t="s">
        <v>115</v>
      </c>
    </row>
    <row r="2" ht="39.75" customHeight="1" spans="1:23">
      <c r="A2" s="144" t="str">
        <f>"2026"&amp;"年部门基本支出预算表"</f>
        <v>2026年部门基本支出预算表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44"/>
      <c r="W2" s="144"/>
    </row>
    <row r="3" ht="18.75" customHeight="1" spans="1:23">
      <c r="A3" s="5" t="str">
        <f>"单位名称："&amp;"景洪市种业发展中心"</f>
        <v>单位名称：景洪市种业发展中心</v>
      </c>
      <c r="B3" s="5"/>
      <c r="C3" s="5"/>
      <c r="D3" s="5"/>
      <c r="E3" s="5"/>
      <c r="F3" s="5"/>
      <c r="G3" s="5"/>
      <c r="H3" s="145"/>
      <c r="I3" s="145"/>
      <c r="J3" s="145"/>
      <c r="K3" s="145"/>
      <c r="L3" s="145"/>
      <c r="M3" s="145"/>
      <c r="N3" s="6"/>
      <c r="O3" s="6"/>
      <c r="P3" s="6"/>
      <c r="Q3" s="145"/>
      <c r="R3" s="34"/>
      <c r="S3" s="34"/>
      <c r="T3" s="34"/>
      <c r="U3" s="146"/>
      <c r="V3" s="34"/>
      <c r="W3" s="7" t="s">
        <v>108</v>
      </c>
    </row>
    <row r="4" ht="18" customHeight="1" spans="1:23">
      <c r="A4" s="8" t="s">
        <v>116</v>
      </c>
      <c r="B4" s="8" t="s">
        <v>117</v>
      </c>
      <c r="C4" s="8" t="s">
        <v>118</v>
      </c>
      <c r="D4" s="8" t="s">
        <v>119</v>
      </c>
      <c r="E4" s="8" t="s">
        <v>120</v>
      </c>
      <c r="F4" s="8" t="s">
        <v>121</v>
      </c>
      <c r="G4" s="8" t="s">
        <v>122</v>
      </c>
      <c r="H4" s="147" t="s">
        <v>123</v>
      </c>
      <c r="I4" s="148" t="s">
        <v>123</v>
      </c>
      <c r="J4" s="148"/>
      <c r="K4" s="148"/>
      <c r="L4" s="148"/>
      <c r="M4" s="148"/>
      <c r="N4" s="148"/>
      <c r="O4" s="148"/>
      <c r="P4" s="148"/>
      <c r="Q4" s="148" t="s">
        <v>34</v>
      </c>
      <c r="R4" s="148" t="s">
        <v>50</v>
      </c>
      <c r="S4" s="148"/>
      <c r="T4" s="148"/>
      <c r="U4" s="148"/>
      <c r="V4" s="148"/>
      <c r="W4" s="149"/>
    </row>
    <row r="5" ht="18" customHeight="1" spans="1:23">
      <c r="A5" s="13"/>
      <c r="B5" s="13"/>
      <c r="C5" s="13"/>
      <c r="D5" s="13"/>
      <c r="E5" s="13"/>
      <c r="F5" s="13"/>
      <c r="G5" s="13"/>
      <c r="H5" s="110" t="s">
        <v>28</v>
      </c>
      <c r="I5" s="147" t="s">
        <v>31</v>
      </c>
      <c r="J5" s="148"/>
      <c r="K5" s="148"/>
      <c r="L5" s="148"/>
      <c r="M5" s="149"/>
      <c r="N5" s="10" t="s">
        <v>124</v>
      </c>
      <c r="O5" s="11"/>
      <c r="P5" s="12"/>
      <c r="Q5" s="8" t="s">
        <v>34</v>
      </c>
      <c r="R5" s="147" t="s">
        <v>50</v>
      </c>
      <c r="S5" s="148" t="s">
        <v>37</v>
      </c>
      <c r="T5" s="148" t="s">
        <v>50</v>
      </c>
      <c r="U5" s="148" t="s">
        <v>39</v>
      </c>
      <c r="V5" s="148" t="s">
        <v>40</v>
      </c>
      <c r="W5" s="149" t="s">
        <v>41</v>
      </c>
    </row>
    <row r="6" ht="18.75" customHeight="1" spans="1:23">
      <c r="A6" s="13"/>
      <c r="B6" s="13"/>
      <c r="C6" s="13"/>
      <c r="D6" s="13"/>
      <c r="E6" s="13"/>
      <c r="F6" s="13"/>
      <c r="G6" s="13"/>
      <c r="H6" s="150"/>
      <c r="I6" s="151" t="s">
        <v>125</v>
      </c>
      <c r="J6" s="8" t="s">
        <v>126</v>
      </c>
      <c r="K6" s="8" t="s">
        <v>127</v>
      </c>
      <c r="L6" s="8" t="s">
        <v>128</v>
      </c>
      <c r="M6" s="8" t="s">
        <v>129</v>
      </c>
      <c r="N6" s="8" t="s">
        <v>31</v>
      </c>
      <c r="O6" s="8" t="s">
        <v>32</v>
      </c>
      <c r="P6" s="8" t="s">
        <v>33</v>
      </c>
      <c r="Q6" s="13"/>
      <c r="R6" s="8" t="s">
        <v>30</v>
      </c>
      <c r="S6" s="8" t="s">
        <v>37</v>
      </c>
      <c r="T6" s="8" t="s">
        <v>130</v>
      </c>
      <c r="U6" s="8" t="s">
        <v>39</v>
      </c>
      <c r="V6" s="8" t="s">
        <v>40</v>
      </c>
      <c r="W6" s="8" t="s">
        <v>41</v>
      </c>
    </row>
    <row r="7" ht="37.5" customHeight="1" spans="1:23">
      <c r="A7" s="15"/>
      <c r="B7" s="15"/>
      <c r="C7" s="15"/>
      <c r="D7" s="15"/>
      <c r="E7" s="15"/>
      <c r="F7" s="15"/>
      <c r="G7" s="15"/>
      <c r="H7" s="113"/>
      <c r="I7" s="93" t="s">
        <v>30</v>
      </c>
      <c r="J7" s="15" t="s">
        <v>131</v>
      </c>
      <c r="K7" s="15" t="s">
        <v>127</v>
      </c>
      <c r="L7" s="15" t="s">
        <v>128</v>
      </c>
      <c r="M7" s="15" t="s">
        <v>129</v>
      </c>
      <c r="N7" s="15" t="s">
        <v>127</v>
      </c>
      <c r="O7" s="15" t="s">
        <v>128</v>
      </c>
      <c r="P7" s="15" t="s">
        <v>129</v>
      </c>
      <c r="Q7" s="15" t="s">
        <v>34</v>
      </c>
      <c r="R7" s="15" t="s">
        <v>30</v>
      </c>
      <c r="S7" s="15" t="s">
        <v>37</v>
      </c>
      <c r="T7" s="15" t="s">
        <v>130</v>
      </c>
      <c r="U7" s="15" t="s">
        <v>39</v>
      </c>
      <c r="V7" s="15" t="s">
        <v>40</v>
      </c>
      <c r="W7" s="15" t="s">
        <v>41</v>
      </c>
    </row>
    <row r="8" ht="19.5" customHeight="1" spans="1:23">
      <c r="A8" s="152">
        <v>1</v>
      </c>
      <c r="B8" s="152">
        <v>2</v>
      </c>
      <c r="C8" s="152">
        <v>3</v>
      </c>
      <c r="D8" s="152">
        <v>4</v>
      </c>
      <c r="E8" s="152">
        <v>5</v>
      </c>
      <c r="F8" s="152">
        <v>6</v>
      </c>
      <c r="G8" s="152">
        <v>7</v>
      </c>
      <c r="H8" s="152">
        <v>8</v>
      </c>
      <c r="I8" s="152">
        <v>9</v>
      </c>
      <c r="J8" s="152">
        <v>10</v>
      </c>
      <c r="K8" s="152">
        <v>11</v>
      </c>
      <c r="L8" s="152">
        <v>12</v>
      </c>
      <c r="M8" s="152">
        <v>13</v>
      </c>
      <c r="N8" s="152">
        <v>14</v>
      </c>
      <c r="O8" s="152">
        <v>15</v>
      </c>
      <c r="P8" s="152">
        <v>16</v>
      </c>
      <c r="Q8" s="152">
        <v>17</v>
      </c>
      <c r="R8" s="152">
        <v>18</v>
      </c>
      <c r="S8" s="152">
        <v>19</v>
      </c>
      <c r="T8" s="152">
        <v>20</v>
      </c>
      <c r="U8" s="152">
        <v>21</v>
      </c>
      <c r="V8" s="152">
        <v>22</v>
      </c>
      <c r="W8" s="152">
        <v>23</v>
      </c>
    </row>
    <row r="9" ht="21" customHeight="1" spans="1:23">
      <c r="A9" s="19" t="s">
        <v>43</v>
      </c>
      <c r="B9" s="19" t="s">
        <v>132</v>
      </c>
      <c r="C9" s="19" t="s">
        <v>133</v>
      </c>
      <c r="D9" s="19" t="s">
        <v>78</v>
      </c>
      <c r="E9" s="19" t="s">
        <v>79</v>
      </c>
      <c r="F9" s="19" t="s">
        <v>134</v>
      </c>
      <c r="G9" s="19" t="s">
        <v>135</v>
      </c>
      <c r="H9" s="20">
        <v>927096</v>
      </c>
      <c r="I9" s="20">
        <v>927096</v>
      </c>
      <c r="J9" s="20"/>
      <c r="K9" s="20"/>
      <c r="L9" s="20">
        <v>927096</v>
      </c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ht="21" customHeight="1" spans="1:23">
      <c r="A10" s="19" t="s">
        <v>43</v>
      </c>
      <c r="B10" s="19" t="s">
        <v>132</v>
      </c>
      <c r="C10" s="19" t="s">
        <v>133</v>
      </c>
      <c r="D10" s="19" t="s">
        <v>78</v>
      </c>
      <c r="E10" s="19" t="s">
        <v>79</v>
      </c>
      <c r="F10" s="19" t="s">
        <v>136</v>
      </c>
      <c r="G10" s="19" t="s">
        <v>137</v>
      </c>
      <c r="H10" s="20">
        <v>173280</v>
      </c>
      <c r="I10" s="20">
        <v>173280</v>
      </c>
      <c r="J10" s="20"/>
      <c r="K10" s="20"/>
      <c r="L10" s="20">
        <v>173280</v>
      </c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ht="21" customHeight="1" spans="1:23">
      <c r="A11" s="19" t="s">
        <v>43</v>
      </c>
      <c r="B11" s="19" t="s">
        <v>132</v>
      </c>
      <c r="C11" s="19" t="s">
        <v>133</v>
      </c>
      <c r="D11" s="19" t="s">
        <v>78</v>
      </c>
      <c r="E11" s="19" t="s">
        <v>79</v>
      </c>
      <c r="F11" s="19" t="s">
        <v>138</v>
      </c>
      <c r="G11" s="19" t="s">
        <v>139</v>
      </c>
      <c r="H11" s="20">
        <v>77258</v>
      </c>
      <c r="I11" s="20">
        <v>77258</v>
      </c>
      <c r="J11" s="20"/>
      <c r="K11" s="20"/>
      <c r="L11" s="20">
        <v>77258</v>
      </c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  <row r="12" ht="21" customHeight="1" spans="1:23">
      <c r="A12" s="19" t="s">
        <v>43</v>
      </c>
      <c r="B12" s="19" t="s">
        <v>132</v>
      </c>
      <c r="C12" s="19" t="s">
        <v>133</v>
      </c>
      <c r="D12" s="19" t="s">
        <v>78</v>
      </c>
      <c r="E12" s="19" t="s">
        <v>79</v>
      </c>
      <c r="F12" s="19" t="s">
        <v>138</v>
      </c>
      <c r="G12" s="19" t="s">
        <v>139</v>
      </c>
      <c r="H12" s="20">
        <v>224160</v>
      </c>
      <c r="I12" s="20">
        <v>224160</v>
      </c>
      <c r="J12" s="20"/>
      <c r="K12" s="20"/>
      <c r="L12" s="20">
        <v>224160</v>
      </c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</row>
    <row r="13" ht="21" customHeight="1" spans="1:23">
      <c r="A13" s="19" t="s">
        <v>43</v>
      </c>
      <c r="B13" s="19" t="s">
        <v>132</v>
      </c>
      <c r="C13" s="19" t="s">
        <v>133</v>
      </c>
      <c r="D13" s="19" t="s">
        <v>78</v>
      </c>
      <c r="E13" s="19" t="s">
        <v>79</v>
      </c>
      <c r="F13" s="19" t="s">
        <v>138</v>
      </c>
      <c r="G13" s="19" t="s">
        <v>139</v>
      </c>
      <c r="H13" s="20">
        <v>669420</v>
      </c>
      <c r="I13" s="20">
        <v>669420</v>
      </c>
      <c r="J13" s="20"/>
      <c r="K13" s="20"/>
      <c r="L13" s="20">
        <v>669420</v>
      </c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</row>
    <row r="14" ht="21" customHeight="1" spans="1:23">
      <c r="A14" s="19" t="s">
        <v>43</v>
      </c>
      <c r="B14" s="19" t="s">
        <v>140</v>
      </c>
      <c r="C14" s="19" t="s">
        <v>141</v>
      </c>
      <c r="D14" s="19" t="s">
        <v>62</v>
      </c>
      <c r="E14" s="19" t="s">
        <v>63</v>
      </c>
      <c r="F14" s="19" t="s">
        <v>142</v>
      </c>
      <c r="G14" s="19" t="s">
        <v>143</v>
      </c>
      <c r="H14" s="20">
        <v>344154.56</v>
      </c>
      <c r="I14" s="20">
        <v>344154.56</v>
      </c>
      <c r="J14" s="20"/>
      <c r="K14" s="20"/>
      <c r="L14" s="20">
        <v>344154.56</v>
      </c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</row>
    <row r="15" ht="21" customHeight="1" spans="1:23">
      <c r="A15" s="19" t="s">
        <v>43</v>
      </c>
      <c r="B15" s="19" t="s">
        <v>140</v>
      </c>
      <c r="C15" s="19" t="s">
        <v>141</v>
      </c>
      <c r="D15" s="19" t="s">
        <v>68</v>
      </c>
      <c r="E15" s="19" t="s">
        <v>69</v>
      </c>
      <c r="F15" s="19" t="s">
        <v>144</v>
      </c>
      <c r="G15" s="19" t="s">
        <v>145</v>
      </c>
      <c r="H15" s="20">
        <v>187231.17</v>
      </c>
      <c r="I15" s="20">
        <v>187231.17</v>
      </c>
      <c r="J15" s="20"/>
      <c r="K15" s="20"/>
      <c r="L15" s="20">
        <v>187231.17</v>
      </c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</row>
    <row r="16" ht="21" customHeight="1" spans="1:23">
      <c r="A16" s="19" t="s">
        <v>43</v>
      </c>
      <c r="B16" s="19" t="s">
        <v>140</v>
      </c>
      <c r="C16" s="19" t="s">
        <v>141</v>
      </c>
      <c r="D16" s="19" t="s">
        <v>70</v>
      </c>
      <c r="E16" s="19" t="s">
        <v>71</v>
      </c>
      <c r="F16" s="19" t="s">
        <v>146</v>
      </c>
      <c r="G16" s="19" t="s">
        <v>147</v>
      </c>
      <c r="H16" s="20">
        <v>177967.66</v>
      </c>
      <c r="I16" s="20">
        <v>177967.66</v>
      </c>
      <c r="J16" s="20"/>
      <c r="K16" s="20"/>
      <c r="L16" s="20">
        <v>177967.66</v>
      </c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</row>
    <row r="17" ht="21" customHeight="1" spans="1:23">
      <c r="A17" s="19" t="s">
        <v>43</v>
      </c>
      <c r="B17" s="19" t="s">
        <v>140</v>
      </c>
      <c r="C17" s="19" t="s">
        <v>141</v>
      </c>
      <c r="D17" s="19" t="s">
        <v>72</v>
      </c>
      <c r="E17" s="19" t="s">
        <v>73</v>
      </c>
      <c r="F17" s="19" t="s">
        <v>148</v>
      </c>
      <c r="G17" s="19" t="s">
        <v>149</v>
      </c>
      <c r="H17" s="20">
        <v>19358.69</v>
      </c>
      <c r="I17" s="20">
        <v>19358.69</v>
      </c>
      <c r="J17" s="20"/>
      <c r="K17" s="20"/>
      <c r="L17" s="20">
        <v>19358.69</v>
      </c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</row>
    <row r="18" ht="21" customHeight="1" spans="1:23">
      <c r="A18" s="19" t="s">
        <v>43</v>
      </c>
      <c r="B18" s="19" t="s">
        <v>140</v>
      </c>
      <c r="C18" s="19" t="s">
        <v>141</v>
      </c>
      <c r="D18" s="19" t="s">
        <v>72</v>
      </c>
      <c r="E18" s="19" t="s">
        <v>73</v>
      </c>
      <c r="F18" s="19" t="s">
        <v>148</v>
      </c>
      <c r="G18" s="19" t="s">
        <v>149</v>
      </c>
      <c r="H18" s="20">
        <v>11193</v>
      </c>
      <c r="I18" s="20">
        <v>11193</v>
      </c>
      <c r="J18" s="20"/>
      <c r="K18" s="20"/>
      <c r="L18" s="20">
        <v>11193</v>
      </c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</row>
    <row r="19" ht="21" customHeight="1" spans="1:23">
      <c r="A19" s="19" t="s">
        <v>43</v>
      </c>
      <c r="B19" s="19" t="s">
        <v>150</v>
      </c>
      <c r="C19" s="19" t="s">
        <v>85</v>
      </c>
      <c r="D19" s="19" t="s">
        <v>84</v>
      </c>
      <c r="E19" s="19" t="s">
        <v>85</v>
      </c>
      <c r="F19" s="19" t="s">
        <v>151</v>
      </c>
      <c r="G19" s="19" t="s">
        <v>85</v>
      </c>
      <c r="H19" s="20">
        <v>282130.8</v>
      </c>
      <c r="I19" s="20">
        <v>282130.8</v>
      </c>
      <c r="J19" s="20"/>
      <c r="K19" s="20"/>
      <c r="L19" s="20">
        <v>282130.8</v>
      </c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</row>
    <row r="20" ht="21" customHeight="1" spans="1:23">
      <c r="A20" s="19" t="s">
        <v>43</v>
      </c>
      <c r="B20" s="19" t="s">
        <v>152</v>
      </c>
      <c r="C20" s="19" t="s">
        <v>153</v>
      </c>
      <c r="D20" s="19" t="s">
        <v>78</v>
      </c>
      <c r="E20" s="19" t="s">
        <v>79</v>
      </c>
      <c r="F20" s="19" t="s">
        <v>154</v>
      </c>
      <c r="G20" s="19" t="s">
        <v>153</v>
      </c>
      <c r="H20" s="20">
        <v>45477.84</v>
      </c>
      <c r="I20" s="20">
        <v>45477.84</v>
      </c>
      <c r="J20" s="20"/>
      <c r="K20" s="20"/>
      <c r="L20" s="20">
        <v>45477.84</v>
      </c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</row>
    <row r="21" ht="21" customHeight="1" spans="1:23">
      <c r="A21" s="19" t="s">
        <v>43</v>
      </c>
      <c r="B21" s="19" t="s">
        <v>155</v>
      </c>
      <c r="C21" s="19" t="s">
        <v>156</v>
      </c>
      <c r="D21" s="19" t="s">
        <v>78</v>
      </c>
      <c r="E21" s="19" t="s">
        <v>79</v>
      </c>
      <c r="F21" s="19" t="s">
        <v>157</v>
      </c>
      <c r="G21" s="19" t="s">
        <v>158</v>
      </c>
      <c r="H21" s="20">
        <v>384</v>
      </c>
      <c r="I21" s="20">
        <v>384</v>
      </c>
      <c r="J21" s="20"/>
      <c r="K21" s="20"/>
      <c r="L21" s="20">
        <v>384</v>
      </c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</row>
    <row r="22" ht="21" customHeight="1" spans="1:23">
      <c r="A22" s="19" t="s">
        <v>43</v>
      </c>
      <c r="B22" s="19" t="s">
        <v>159</v>
      </c>
      <c r="C22" s="19" t="s">
        <v>160</v>
      </c>
      <c r="D22" s="19" t="s">
        <v>78</v>
      </c>
      <c r="E22" s="19" t="s">
        <v>79</v>
      </c>
      <c r="F22" s="19" t="s">
        <v>161</v>
      </c>
      <c r="G22" s="19" t="s">
        <v>162</v>
      </c>
      <c r="H22" s="20">
        <v>10300</v>
      </c>
      <c r="I22" s="20">
        <v>10300</v>
      </c>
      <c r="J22" s="20"/>
      <c r="K22" s="20"/>
      <c r="L22" s="20">
        <v>10300</v>
      </c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</row>
    <row r="23" ht="21" customHeight="1" spans="1:23">
      <c r="A23" s="19" t="s">
        <v>43</v>
      </c>
      <c r="B23" s="19" t="s">
        <v>159</v>
      </c>
      <c r="C23" s="19" t="s">
        <v>160</v>
      </c>
      <c r="D23" s="19" t="s">
        <v>78</v>
      </c>
      <c r="E23" s="19" t="s">
        <v>79</v>
      </c>
      <c r="F23" s="19" t="s">
        <v>163</v>
      </c>
      <c r="G23" s="19" t="s">
        <v>164</v>
      </c>
      <c r="H23" s="20">
        <v>10000</v>
      </c>
      <c r="I23" s="20">
        <v>10000</v>
      </c>
      <c r="J23" s="20"/>
      <c r="K23" s="20"/>
      <c r="L23" s="20">
        <v>10000</v>
      </c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</row>
    <row r="24" ht="21" customHeight="1" spans="1:23">
      <c r="A24" s="19" t="s">
        <v>43</v>
      </c>
      <c r="B24" s="19" t="s">
        <v>159</v>
      </c>
      <c r="C24" s="19" t="s">
        <v>160</v>
      </c>
      <c r="D24" s="19" t="s">
        <v>78</v>
      </c>
      <c r="E24" s="19" t="s">
        <v>79</v>
      </c>
      <c r="F24" s="19" t="s">
        <v>165</v>
      </c>
      <c r="G24" s="19" t="s">
        <v>166</v>
      </c>
      <c r="H24" s="20">
        <v>3600</v>
      </c>
      <c r="I24" s="20">
        <v>3600</v>
      </c>
      <c r="J24" s="20"/>
      <c r="K24" s="20"/>
      <c r="L24" s="20">
        <v>3600</v>
      </c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</row>
    <row r="25" ht="21" customHeight="1" spans="1:23">
      <c r="A25" s="19" t="s">
        <v>43</v>
      </c>
      <c r="B25" s="19" t="s">
        <v>159</v>
      </c>
      <c r="C25" s="19" t="s">
        <v>160</v>
      </c>
      <c r="D25" s="19" t="s">
        <v>78</v>
      </c>
      <c r="E25" s="19" t="s">
        <v>79</v>
      </c>
      <c r="F25" s="19" t="s">
        <v>167</v>
      </c>
      <c r="G25" s="19" t="s">
        <v>168</v>
      </c>
      <c r="H25" s="20">
        <v>34800</v>
      </c>
      <c r="I25" s="20">
        <v>34800</v>
      </c>
      <c r="J25" s="20"/>
      <c r="K25" s="20"/>
      <c r="L25" s="20">
        <v>34800</v>
      </c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</row>
    <row r="26" ht="21" customHeight="1" spans="1:23">
      <c r="A26" s="19" t="s">
        <v>43</v>
      </c>
      <c r="B26" s="19" t="s">
        <v>159</v>
      </c>
      <c r="C26" s="19" t="s">
        <v>160</v>
      </c>
      <c r="D26" s="19" t="s">
        <v>78</v>
      </c>
      <c r="E26" s="19" t="s">
        <v>79</v>
      </c>
      <c r="F26" s="19" t="s">
        <v>169</v>
      </c>
      <c r="G26" s="19" t="s">
        <v>170</v>
      </c>
      <c r="H26" s="20">
        <v>5500</v>
      </c>
      <c r="I26" s="20">
        <v>5500</v>
      </c>
      <c r="J26" s="20"/>
      <c r="K26" s="20"/>
      <c r="L26" s="20">
        <v>5500</v>
      </c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</row>
    <row r="27" ht="21" customHeight="1" spans="1:23">
      <c r="A27" s="19" t="s">
        <v>43</v>
      </c>
      <c r="B27" s="19" t="s">
        <v>159</v>
      </c>
      <c r="C27" s="19" t="s">
        <v>160</v>
      </c>
      <c r="D27" s="19" t="s">
        <v>78</v>
      </c>
      <c r="E27" s="19" t="s">
        <v>79</v>
      </c>
      <c r="F27" s="19" t="s">
        <v>171</v>
      </c>
      <c r="G27" s="19" t="s">
        <v>172</v>
      </c>
      <c r="H27" s="20">
        <v>1500</v>
      </c>
      <c r="I27" s="20">
        <v>1500</v>
      </c>
      <c r="J27" s="20"/>
      <c r="K27" s="20"/>
      <c r="L27" s="20">
        <v>1500</v>
      </c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</row>
    <row r="28" ht="21" customHeight="1" spans="1:23">
      <c r="A28" s="19" t="s">
        <v>43</v>
      </c>
      <c r="B28" s="19" t="s">
        <v>159</v>
      </c>
      <c r="C28" s="19" t="s">
        <v>160</v>
      </c>
      <c r="D28" s="19" t="s">
        <v>78</v>
      </c>
      <c r="E28" s="19" t="s">
        <v>79</v>
      </c>
      <c r="F28" s="19" t="s">
        <v>173</v>
      </c>
      <c r="G28" s="19" t="s">
        <v>174</v>
      </c>
      <c r="H28" s="20">
        <v>15200</v>
      </c>
      <c r="I28" s="20">
        <v>15200</v>
      </c>
      <c r="J28" s="20"/>
      <c r="K28" s="20"/>
      <c r="L28" s="20">
        <v>15200</v>
      </c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</row>
    <row r="29" ht="21" customHeight="1" spans="1:23">
      <c r="A29" s="19" t="s">
        <v>43</v>
      </c>
      <c r="B29" s="19" t="s">
        <v>159</v>
      </c>
      <c r="C29" s="19" t="s">
        <v>160</v>
      </c>
      <c r="D29" s="19" t="s">
        <v>78</v>
      </c>
      <c r="E29" s="19" t="s">
        <v>79</v>
      </c>
      <c r="F29" s="19" t="s">
        <v>175</v>
      </c>
      <c r="G29" s="19" t="s">
        <v>176</v>
      </c>
      <c r="H29" s="20">
        <v>100</v>
      </c>
      <c r="I29" s="20">
        <v>100</v>
      </c>
      <c r="J29" s="20"/>
      <c r="K29" s="20"/>
      <c r="L29" s="20">
        <v>100</v>
      </c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</row>
    <row r="30" ht="21" customHeight="1" spans="1:23">
      <c r="A30" s="19" t="s">
        <v>43</v>
      </c>
      <c r="B30" s="19" t="s">
        <v>159</v>
      </c>
      <c r="C30" s="19" t="s">
        <v>160</v>
      </c>
      <c r="D30" s="19" t="s">
        <v>78</v>
      </c>
      <c r="E30" s="19" t="s">
        <v>79</v>
      </c>
      <c r="F30" s="19" t="s">
        <v>157</v>
      </c>
      <c r="G30" s="19" t="s">
        <v>158</v>
      </c>
      <c r="H30" s="20">
        <v>1400</v>
      </c>
      <c r="I30" s="20">
        <v>1400</v>
      </c>
      <c r="J30" s="20"/>
      <c r="K30" s="20"/>
      <c r="L30" s="20">
        <v>1400</v>
      </c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</row>
    <row r="31" ht="21" customHeight="1" spans="1:23">
      <c r="A31" s="19" t="s">
        <v>43</v>
      </c>
      <c r="B31" s="19" t="s">
        <v>159</v>
      </c>
      <c r="C31" s="19" t="s">
        <v>160</v>
      </c>
      <c r="D31" s="19" t="s">
        <v>78</v>
      </c>
      <c r="E31" s="19" t="s">
        <v>79</v>
      </c>
      <c r="F31" s="19" t="s">
        <v>177</v>
      </c>
      <c r="G31" s="19" t="s">
        <v>178</v>
      </c>
      <c r="H31" s="20">
        <v>24600</v>
      </c>
      <c r="I31" s="20">
        <v>24600</v>
      </c>
      <c r="J31" s="20"/>
      <c r="K31" s="20"/>
      <c r="L31" s="20">
        <v>24600</v>
      </c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</row>
    <row r="32" ht="21" customHeight="1" spans="1:23">
      <c r="A32" s="19" t="s">
        <v>43</v>
      </c>
      <c r="B32" s="19" t="s">
        <v>179</v>
      </c>
      <c r="C32" s="19" t="s">
        <v>112</v>
      </c>
      <c r="D32" s="19" t="s">
        <v>78</v>
      </c>
      <c r="E32" s="19" t="s">
        <v>79</v>
      </c>
      <c r="F32" s="19" t="s">
        <v>180</v>
      </c>
      <c r="G32" s="19" t="s">
        <v>112</v>
      </c>
      <c r="H32" s="20">
        <v>1000</v>
      </c>
      <c r="I32" s="20">
        <v>1000</v>
      </c>
      <c r="J32" s="20"/>
      <c r="K32" s="20"/>
      <c r="L32" s="20">
        <v>1000</v>
      </c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</row>
    <row r="33" ht="21" customHeight="1" spans="1:23">
      <c r="A33" s="19" t="s">
        <v>43</v>
      </c>
      <c r="B33" s="19" t="s">
        <v>181</v>
      </c>
      <c r="C33" s="19" t="s">
        <v>111</v>
      </c>
      <c r="D33" s="19" t="s">
        <v>78</v>
      </c>
      <c r="E33" s="19" t="s">
        <v>79</v>
      </c>
      <c r="F33" s="19" t="s">
        <v>182</v>
      </c>
      <c r="G33" s="19" t="s">
        <v>114</v>
      </c>
      <c r="H33" s="20">
        <v>18000</v>
      </c>
      <c r="I33" s="20">
        <v>18000</v>
      </c>
      <c r="J33" s="20"/>
      <c r="K33" s="20"/>
      <c r="L33" s="20">
        <v>18000</v>
      </c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</row>
    <row r="34" ht="21" customHeight="1" spans="1:23">
      <c r="A34" s="19" t="s">
        <v>43</v>
      </c>
      <c r="B34" s="19" t="s">
        <v>183</v>
      </c>
      <c r="C34" s="19" t="s">
        <v>184</v>
      </c>
      <c r="D34" s="19" t="s">
        <v>60</v>
      </c>
      <c r="E34" s="19" t="s">
        <v>61</v>
      </c>
      <c r="F34" s="19" t="s">
        <v>157</v>
      </c>
      <c r="G34" s="19" t="s">
        <v>158</v>
      </c>
      <c r="H34" s="20">
        <v>15000</v>
      </c>
      <c r="I34" s="20">
        <v>15000</v>
      </c>
      <c r="J34" s="20"/>
      <c r="K34" s="20"/>
      <c r="L34" s="20">
        <v>15000</v>
      </c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</row>
    <row r="35" ht="21" customHeight="1" spans="1:23">
      <c r="A35" s="19" t="s">
        <v>43</v>
      </c>
      <c r="B35" s="19" t="s">
        <v>185</v>
      </c>
      <c r="C35" s="19" t="s">
        <v>186</v>
      </c>
      <c r="D35" s="19" t="s">
        <v>78</v>
      </c>
      <c r="E35" s="19" t="s">
        <v>79</v>
      </c>
      <c r="F35" s="19" t="s">
        <v>138</v>
      </c>
      <c r="G35" s="19" t="s">
        <v>139</v>
      </c>
      <c r="H35" s="20">
        <v>139968</v>
      </c>
      <c r="I35" s="20">
        <v>139968</v>
      </c>
      <c r="J35" s="20"/>
      <c r="K35" s="20"/>
      <c r="L35" s="20">
        <v>139968</v>
      </c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</row>
    <row r="36" ht="21" customHeight="1" spans="1:23">
      <c r="A36" s="22" t="s">
        <v>86</v>
      </c>
      <c r="B36" s="23"/>
      <c r="C36" s="23"/>
      <c r="D36" s="23"/>
      <c r="E36" s="23"/>
      <c r="F36" s="23"/>
      <c r="G36" s="24"/>
      <c r="H36" s="20">
        <v>3420079.72</v>
      </c>
      <c r="I36" s="20">
        <v>3420079.72</v>
      </c>
      <c r="J36" s="20"/>
      <c r="K36" s="20"/>
      <c r="L36" s="20">
        <v>3420079.72</v>
      </c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</row>
  </sheetData>
  <mergeCells count="30">
    <mergeCell ref="A2:W2"/>
    <mergeCell ref="A3:G3"/>
    <mergeCell ref="H4:W4"/>
    <mergeCell ref="I5:M5"/>
    <mergeCell ref="N5:P5"/>
    <mergeCell ref="R5:W5"/>
    <mergeCell ref="A36:G36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2"/>
  <sheetViews>
    <sheetView showZeros="0" workbookViewId="0">
      <selection activeCell="A12" sqref="A12:B12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ht="13.5" customHeight="1" spans="1:23">
      <c r="B1" s="121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U1" s="121"/>
      <c r="W1" s="31" t="s">
        <v>187</v>
      </c>
    </row>
    <row r="2" ht="41.25" customHeight="1" spans="1:23">
      <c r="A2" s="4" t="str">
        <f>"2026"&amp;"年部门项目支出预算表"</f>
        <v>2026年部门项目支出预算表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9.5" customHeight="1" spans="1:23">
      <c r="A3" s="5" t="str">
        <f>"单位名称："&amp;"景洪市种业发展中心"</f>
        <v>单位名称：景洪市种业发展中心</v>
      </c>
      <c r="B3" s="5"/>
      <c r="C3" s="5"/>
      <c r="D3" s="5"/>
      <c r="E3" s="5"/>
      <c r="F3" s="5"/>
      <c r="G3" s="5"/>
      <c r="H3" s="5"/>
      <c r="I3" s="122"/>
      <c r="J3" s="122"/>
      <c r="K3" s="122"/>
      <c r="L3" s="122"/>
      <c r="M3" s="122"/>
      <c r="N3" s="122"/>
      <c r="O3" s="122"/>
      <c r="P3" s="122"/>
      <c r="Q3" s="122"/>
      <c r="R3" s="49"/>
      <c r="S3" s="49"/>
      <c r="T3" s="49"/>
      <c r="U3" s="123"/>
      <c r="V3" s="49"/>
      <c r="W3" s="97" t="s">
        <v>108</v>
      </c>
    </row>
    <row r="4" ht="21.75" customHeight="1" spans="1:23">
      <c r="A4" s="124" t="s">
        <v>188</v>
      </c>
      <c r="B4" s="125" t="s">
        <v>117</v>
      </c>
      <c r="C4" s="124" t="s">
        <v>118</v>
      </c>
      <c r="D4" s="124" t="s">
        <v>189</v>
      </c>
      <c r="E4" s="125" t="s">
        <v>119</v>
      </c>
      <c r="F4" s="125" t="s">
        <v>120</v>
      </c>
      <c r="G4" s="125" t="s">
        <v>190</v>
      </c>
      <c r="H4" s="125" t="s">
        <v>191</v>
      </c>
      <c r="I4" s="126" t="s">
        <v>28</v>
      </c>
      <c r="J4" s="127" t="s">
        <v>192</v>
      </c>
      <c r="K4" s="128"/>
      <c r="L4" s="128"/>
      <c r="M4" s="129"/>
      <c r="N4" s="127" t="s">
        <v>124</v>
      </c>
      <c r="O4" s="128"/>
      <c r="P4" s="129"/>
      <c r="Q4" s="125" t="s">
        <v>34</v>
      </c>
      <c r="R4" s="127" t="s">
        <v>50</v>
      </c>
      <c r="S4" s="128"/>
      <c r="T4" s="128"/>
      <c r="U4" s="128"/>
      <c r="V4" s="128"/>
      <c r="W4" s="129"/>
    </row>
    <row r="5" ht="21.75" customHeight="1" spans="1:23">
      <c r="A5" s="130"/>
      <c r="B5" s="131"/>
      <c r="C5" s="130"/>
      <c r="D5" s="130"/>
      <c r="E5" s="131"/>
      <c r="F5" s="131"/>
      <c r="G5" s="131"/>
      <c r="H5" s="131"/>
      <c r="I5" s="132"/>
      <c r="J5" s="133" t="s">
        <v>31</v>
      </c>
      <c r="K5" s="134"/>
      <c r="L5" s="125" t="s">
        <v>32</v>
      </c>
      <c r="M5" s="125" t="s">
        <v>33</v>
      </c>
      <c r="N5" s="125" t="s">
        <v>31</v>
      </c>
      <c r="O5" s="125" t="s">
        <v>32</v>
      </c>
      <c r="P5" s="125" t="s">
        <v>33</v>
      </c>
      <c r="Q5" s="131"/>
      <c r="R5" s="125" t="s">
        <v>30</v>
      </c>
      <c r="S5" s="124" t="s">
        <v>37</v>
      </c>
      <c r="T5" s="124" t="s">
        <v>130</v>
      </c>
      <c r="U5" s="124" t="s">
        <v>39</v>
      </c>
      <c r="V5" s="124" t="s">
        <v>40</v>
      </c>
      <c r="W5" s="124" t="s">
        <v>41</v>
      </c>
    </row>
    <row r="6" ht="21" customHeight="1" spans="1:23">
      <c r="A6" s="130"/>
      <c r="B6" s="131"/>
      <c r="C6" s="130"/>
      <c r="D6" s="130"/>
      <c r="E6" s="131"/>
      <c r="F6" s="131"/>
      <c r="G6" s="131"/>
      <c r="H6" s="131"/>
      <c r="I6" s="132"/>
      <c r="J6" s="135" t="s">
        <v>30</v>
      </c>
      <c r="K6" s="136"/>
      <c r="L6" s="131"/>
      <c r="M6" s="131"/>
      <c r="N6" s="131"/>
      <c r="O6" s="131"/>
      <c r="P6" s="131"/>
      <c r="Q6" s="131"/>
      <c r="R6" s="131"/>
      <c r="S6" s="130"/>
      <c r="T6" s="130"/>
      <c r="U6" s="130"/>
      <c r="V6" s="130"/>
      <c r="W6" s="130"/>
    </row>
    <row r="7" ht="39.75" customHeight="1" spans="1:23">
      <c r="A7" s="137"/>
      <c r="B7" s="138"/>
      <c r="C7" s="137"/>
      <c r="D7" s="137"/>
      <c r="E7" s="138"/>
      <c r="F7" s="138"/>
      <c r="G7" s="138"/>
      <c r="H7" s="138"/>
      <c r="I7" s="139"/>
      <c r="J7" s="140" t="s">
        <v>30</v>
      </c>
      <c r="K7" s="140" t="s">
        <v>193</v>
      </c>
      <c r="L7" s="138"/>
      <c r="M7" s="138"/>
      <c r="N7" s="138"/>
      <c r="O7" s="138"/>
      <c r="P7" s="138"/>
      <c r="Q7" s="138"/>
      <c r="R7" s="138"/>
      <c r="S7" s="137"/>
      <c r="T7" s="137"/>
      <c r="U7" s="137"/>
      <c r="V7" s="137"/>
      <c r="W7" s="137"/>
    </row>
    <row r="8" ht="19.5" customHeight="1" spans="1:23">
      <c r="A8" s="141">
        <v>1</v>
      </c>
      <c r="B8" s="141">
        <v>2</v>
      </c>
      <c r="C8" s="141">
        <v>3</v>
      </c>
      <c r="D8" s="141">
        <v>4</v>
      </c>
      <c r="E8" s="141">
        <v>5</v>
      </c>
      <c r="F8" s="141">
        <v>6</v>
      </c>
      <c r="G8" s="141">
        <v>7</v>
      </c>
      <c r="H8" s="141">
        <v>8</v>
      </c>
      <c r="I8" s="141">
        <v>9</v>
      </c>
      <c r="J8" s="141">
        <v>10</v>
      </c>
      <c r="K8" s="141">
        <v>11</v>
      </c>
      <c r="L8" s="141">
        <v>12</v>
      </c>
      <c r="M8" s="141">
        <v>13</v>
      </c>
      <c r="N8" s="141">
        <v>14</v>
      </c>
      <c r="O8" s="141">
        <v>15</v>
      </c>
      <c r="P8" s="141">
        <v>16</v>
      </c>
      <c r="Q8" s="141">
        <v>17</v>
      </c>
      <c r="R8" s="141">
        <v>18</v>
      </c>
      <c r="S8" s="141">
        <v>19</v>
      </c>
      <c r="T8" s="141">
        <v>20</v>
      </c>
      <c r="U8" s="141">
        <v>21</v>
      </c>
      <c r="V8" s="141">
        <v>22</v>
      </c>
      <c r="W8" s="141">
        <v>23</v>
      </c>
    </row>
    <row r="9" ht="21.75" customHeight="1" spans="1:23">
      <c r="A9" s="19"/>
      <c r="B9" s="19"/>
      <c r="C9" s="19"/>
      <c r="D9" s="19"/>
      <c r="E9" s="19"/>
      <c r="F9" s="19"/>
      <c r="G9" s="19"/>
      <c r="H9" s="19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ht="21.75" customHeight="1" spans="1:23">
      <c r="A10" s="19"/>
      <c r="B10" s="19"/>
      <c r="C10" s="19"/>
      <c r="D10" s="19"/>
      <c r="E10" s="19"/>
      <c r="F10" s="19"/>
      <c r="G10" s="19"/>
      <c r="H10" s="19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ht="18.75" customHeight="1" spans="1:23">
      <c r="A11" s="22" t="s">
        <v>86</v>
      </c>
      <c r="B11" s="23"/>
      <c r="C11" s="23"/>
      <c r="D11" s="23"/>
      <c r="E11" s="23"/>
      <c r="F11" s="23"/>
      <c r="G11" s="23"/>
      <c r="H11" s="24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  <row r="12" ht="18" customHeight="1" spans="1:23">
      <c r="A12" s="25" t="s">
        <v>194</v>
      </c>
      <c r="B12" s="25"/>
    </row>
  </sheetData>
  <mergeCells count="29">
    <mergeCell ref="A2:W2"/>
    <mergeCell ref="A3:H3"/>
    <mergeCell ref="J4:M4"/>
    <mergeCell ref="N4:P4"/>
    <mergeCell ref="R4:W4"/>
    <mergeCell ref="A11:H11"/>
    <mergeCell ref="A12:B12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showZeros="0" workbookViewId="0">
      <selection activeCell="A8" sqref="A8"/>
    </sheetView>
  </sheetViews>
  <sheetFormatPr defaultColWidth="10.6555555555556" defaultRowHeight="12" customHeight="1" outlineLevelRow="7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ht="15" customHeight="1" spans="1:10">
      <c r="J1" s="119" t="s">
        <v>195</v>
      </c>
    </row>
    <row r="2" ht="33" customHeight="1" spans="1:10">
      <c r="A2" s="4" t="str">
        <f>"2026"&amp;"年部门项目支出绩效目标表"</f>
        <v>2026年部门项目支出绩效目标表</v>
      </c>
      <c r="B2" s="4"/>
      <c r="C2" s="4"/>
      <c r="D2" s="4"/>
      <c r="E2" s="4"/>
      <c r="F2" s="4"/>
      <c r="G2" s="4"/>
      <c r="H2" s="4"/>
      <c r="I2" s="4"/>
      <c r="J2" s="4"/>
    </row>
    <row r="3" ht="17.25" customHeight="1" spans="1:10">
      <c r="A3" s="5" t="str">
        <f>"单位名称："&amp;"景洪市种业发展中心"</f>
        <v>单位名称：景洪市种业发展中心</v>
      </c>
      <c r="B3" s="120"/>
      <c r="C3" s="34"/>
      <c r="D3" s="34"/>
      <c r="E3" s="34"/>
      <c r="F3" s="34"/>
      <c r="G3" s="34"/>
      <c r="H3" s="34"/>
      <c r="I3" s="34"/>
      <c r="J3" s="34"/>
    </row>
    <row r="4" ht="44.25" customHeight="1" spans="1:10">
      <c r="A4" s="39" t="s">
        <v>196</v>
      </c>
      <c r="B4" s="39" t="s">
        <v>197</v>
      </c>
      <c r="C4" s="39" t="s">
        <v>198</v>
      </c>
      <c r="D4" s="39" t="s">
        <v>199</v>
      </c>
      <c r="E4" s="39" t="s">
        <v>200</v>
      </c>
      <c r="F4" s="18" t="s">
        <v>201</v>
      </c>
      <c r="G4" s="39" t="s">
        <v>202</v>
      </c>
      <c r="H4" s="18" t="s">
        <v>203</v>
      </c>
      <c r="I4" s="18" t="s">
        <v>204</v>
      </c>
      <c r="J4" s="39" t="s">
        <v>205</v>
      </c>
    </row>
    <row r="5" ht="19.5" customHeight="1" spans="1:10">
      <c r="A5" s="39">
        <v>1</v>
      </c>
      <c r="B5" s="39">
        <v>2</v>
      </c>
      <c r="C5" s="39">
        <v>3</v>
      </c>
      <c r="D5" s="39">
        <v>4</v>
      </c>
      <c r="E5" s="39">
        <v>5</v>
      </c>
      <c r="F5" s="18">
        <v>6</v>
      </c>
      <c r="G5" s="39">
        <v>7</v>
      </c>
      <c r="H5" s="18">
        <v>8</v>
      </c>
      <c r="I5" s="18">
        <v>9</v>
      </c>
      <c r="J5" s="39">
        <v>10</v>
      </c>
    </row>
    <row r="6" ht="40.5" customHeight="1" spans="1:10">
      <c r="A6" s="19"/>
      <c r="B6" s="19"/>
      <c r="C6" s="19"/>
      <c r="D6" s="19"/>
      <c r="E6" s="19"/>
      <c r="F6" s="19"/>
      <c r="G6" s="19"/>
      <c r="H6" s="19"/>
      <c r="I6" s="19"/>
      <c r="J6" s="19"/>
    </row>
    <row r="7" ht="40.5" customHeight="1" spans="1:10">
      <c r="A7" s="19"/>
      <c r="B7" s="19"/>
      <c r="C7" s="19"/>
      <c r="D7" s="19"/>
      <c r="E7" s="19"/>
      <c r="F7" s="21"/>
      <c r="G7" s="19"/>
      <c r="H7" s="21"/>
      <c r="I7" s="21"/>
      <c r="J7" s="19"/>
    </row>
    <row r="8" ht="18" customHeight="1" spans="1:10">
      <c r="A8" s="59" t="s">
        <v>194</v>
      </c>
    </row>
  </sheetData>
  <mergeCells count="2">
    <mergeCell ref="A2:J2"/>
    <mergeCell ref="A3:H3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showZeros="0" workbookViewId="0">
      <selection activeCell="A10" sqref="A10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ht="15.75" customHeight="1" spans="1:6">
      <c r="A1" s="105">
        <v>1</v>
      </c>
      <c r="B1" s="106">
        <v>0</v>
      </c>
      <c r="C1" s="105">
        <v>1</v>
      </c>
      <c r="D1" s="107"/>
      <c r="E1" s="107"/>
      <c r="F1" s="108" t="s">
        <v>206</v>
      </c>
    </row>
    <row r="2" ht="36.75" customHeight="1" spans="1:6">
      <c r="A2" s="109" t="str">
        <f>"2026"&amp;"年部门政府性基金预算支出预算表"</f>
        <v>2026年部门政府性基金预算支出预算表</v>
      </c>
      <c r="B2" s="109" t="s">
        <v>207</v>
      </c>
      <c r="C2" s="109"/>
      <c r="D2" s="109"/>
      <c r="E2" s="109"/>
      <c r="F2" s="109"/>
    </row>
    <row r="3" ht="13.5" customHeight="1" spans="1:6">
      <c r="A3" s="5" t="str">
        <f>"单位名称："&amp;"景洪市种业发展中心"</f>
        <v>单位名称：景洪市种业发展中心</v>
      </c>
      <c r="B3" s="5" t="str">
        <f>"单位名称："&amp;"景洪市种业发展中心"</f>
        <v>单位名称：景洪市种业发展中心</v>
      </c>
      <c r="C3" s="5"/>
      <c r="D3" s="97"/>
      <c r="E3" s="97"/>
      <c r="F3" s="97" t="s">
        <v>1</v>
      </c>
    </row>
    <row r="4" ht="19.5" customHeight="1" spans="1:6">
      <c r="A4" s="110" t="s">
        <v>116</v>
      </c>
      <c r="B4" s="111" t="s">
        <v>45</v>
      </c>
      <c r="C4" s="112" t="s">
        <v>46</v>
      </c>
      <c r="D4" s="11" t="s">
        <v>208</v>
      </c>
      <c r="E4" s="11"/>
      <c r="F4" s="12"/>
    </row>
    <row r="5" ht="18.75" customHeight="1" spans="1:6">
      <c r="A5" s="113"/>
      <c r="B5" s="114"/>
      <c r="C5" s="99"/>
      <c r="D5" s="98" t="s">
        <v>28</v>
      </c>
      <c r="E5" s="98" t="s">
        <v>47</v>
      </c>
      <c r="F5" s="98" t="s">
        <v>48</v>
      </c>
    </row>
    <row r="6" ht="18.75" customHeight="1" spans="1:6">
      <c r="A6" s="113">
        <v>1</v>
      </c>
      <c r="B6" s="115" t="s">
        <v>102</v>
      </c>
      <c r="C6" s="99">
        <v>3</v>
      </c>
      <c r="D6" s="98">
        <v>4</v>
      </c>
      <c r="E6" s="98">
        <v>5</v>
      </c>
      <c r="F6" s="98">
        <v>6</v>
      </c>
    </row>
    <row r="7" ht="21" customHeight="1" spans="1:6">
      <c r="A7" s="19"/>
      <c r="B7" s="19"/>
      <c r="C7" s="19"/>
      <c r="D7" s="20"/>
      <c r="E7" s="20"/>
      <c r="F7" s="20"/>
    </row>
    <row r="8" ht="21" customHeight="1" spans="1:6">
      <c r="A8" s="19"/>
      <c r="B8" s="19"/>
      <c r="C8" s="19"/>
      <c r="D8" s="20"/>
      <c r="E8" s="20"/>
      <c r="F8" s="20"/>
    </row>
    <row r="9" ht="18.75" customHeight="1" spans="1:6">
      <c r="A9" s="116" t="s">
        <v>86</v>
      </c>
      <c r="B9" s="117" t="s">
        <v>86</v>
      </c>
      <c r="C9" s="118" t="s">
        <v>86</v>
      </c>
      <c r="D9" s="20"/>
      <c r="E9" s="20"/>
      <c r="F9" s="20"/>
    </row>
    <row r="10" ht="24" customHeight="1" spans="1:6">
      <c r="A10" s="59" t="s">
        <v>194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7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ht="15.75" customHeight="1" spans="1:17">
      <c r="A1" s="2"/>
      <c r="B1" s="2"/>
      <c r="C1" s="2"/>
      <c r="D1" s="2"/>
      <c r="E1" s="2"/>
      <c r="F1" s="2"/>
      <c r="G1" s="2"/>
      <c r="H1" s="2"/>
      <c r="I1" s="2"/>
      <c r="J1" s="2"/>
      <c r="O1" s="78"/>
      <c r="P1" s="78"/>
      <c r="Q1" s="31" t="s">
        <v>209</v>
      </c>
    </row>
    <row r="2" ht="35.25" customHeight="1" spans="1:17">
      <c r="A2" s="32" t="str">
        <f>"2026"&amp;"年部门政府采购预算表"</f>
        <v>2026年部门政府采购预算表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</row>
    <row r="3" ht="18.75" customHeight="1" spans="1:17">
      <c r="A3" s="33" t="str">
        <f>"单位名称："&amp;"景洪市种业发展中心"</f>
        <v>单位名称：景洪市种业发展中心</v>
      </c>
      <c r="B3" s="33"/>
      <c r="C3" s="33"/>
      <c r="D3" s="33"/>
      <c r="E3" s="33"/>
      <c r="F3" s="33"/>
      <c r="G3" s="6"/>
      <c r="H3" s="6"/>
      <c r="I3" s="6"/>
      <c r="J3" s="6"/>
      <c r="K3" s="34"/>
      <c r="L3" s="34"/>
      <c r="M3" s="34"/>
      <c r="N3" s="34"/>
      <c r="O3" s="7"/>
      <c r="P3" s="7"/>
      <c r="Q3" s="97" t="s">
        <v>108</v>
      </c>
    </row>
    <row r="4" ht="15.75" customHeight="1" spans="1:17">
      <c r="A4" s="9" t="s">
        <v>210</v>
      </c>
      <c r="B4" s="86" t="s">
        <v>211</v>
      </c>
      <c r="C4" s="86" t="s">
        <v>212</v>
      </c>
      <c r="D4" s="86" t="s">
        <v>213</v>
      </c>
      <c r="E4" s="86" t="s">
        <v>214</v>
      </c>
      <c r="F4" s="86" t="s">
        <v>215</v>
      </c>
      <c r="G4" s="37" t="s">
        <v>123</v>
      </c>
      <c r="H4" s="37"/>
      <c r="I4" s="37"/>
      <c r="J4" s="37"/>
      <c r="K4" s="37"/>
      <c r="L4" s="37"/>
      <c r="M4" s="37"/>
      <c r="N4" s="37"/>
      <c r="O4" s="37"/>
      <c r="P4" s="37"/>
      <c r="Q4" s="38"/>
    </row>
    <row r="5" ht="17.25" customHeight="1" spans="1:17">
      <c r="A5" s="14"/>
      <c r="B5" s="88"/>
      <c r="C5" s="88"/>
      <c r="D5" s="88"/>
      <c r="E5" s="88"/>
      <c r="F5" s="88"/>
      <c r="G5" s="88" t="s">
        <v>28</v>
      </c>
      <c r="H5" s="88" t="s">
        <v>31</v>
      </c>
      <c r="I5" s="88" t="s">
        <v>216</v>
      </c>
      <c r="J5" s="88" t="s">
        <v>217</v>
      </c>
      <c r="K5" s="89" t="s">
        <v>218</v>
      </c>
      <c r="L5" s="90" t="s">
        <v>50</v>
      </c>
      <c r="M5" s="90"/>
      <c r="N5" s="90"/>
      <c r="O5" s="90"/>
      <c r="P5" s="90"/>
      <c r="Q5" s="91"/>
    </row>
    <row r="6" ht="54" customHeight="1" spans="1:17">
      <c r="A6" s="16"/>
      <c r="B6" s="91"/>
      <c r="C6" s="91"/>
      <c r="D6" s="91"/>
      <c r="E6" s="91"/>
      <c r="F6" s="91"/>
      <c r="G6" s="91"/>
      <c r="H6" s="91" t="s">
        <v>30</v>
      </c>
      <c r="I6" s="91"/>
      <c r="J6" s="91"/>
      <c r="K6" s="92"/>
      <c r="L6" s="91" t="s">
        <v>30</v>
      </c>
      <c r="M6" s="91" t="s">
        <v>37</v>
      </c>
      <c r="N6" s="91" t="s">
        <v>130</v>
      </c>
      <c r="O6" s="93" t="s">
        <v>39</v>
      </c>
      <c r="P6" s="92" t="s">
        <v>40</v>
      </c>
      <c r="Q6" s="91" t="s">
        <v>41</v>
      </c>
    </row>
    <row r="7" ht="19.5" customHeight="1" spans="1:17">
      <c r="A7" s="2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9">
        <v>7</v>
      </c>
      <c r="H7" s="99">
        <v>8</v>
      </c>
      <c r="I7" s="99">
        <v>9</v>
      </c>
      <c r="J7" s="99">
        <v>10</v>
      </c>
      <c r="K7" s="99">
        <v>11</v>
      </c>
      <c r="L7" s="99">
        <v>12</v>
      </c>
      <c r="M7" s="99">
        <v>13</v>
      </c>
      <c r="N7" s="99">
        <v>14</v>
      </c>
      <c r="O7" s="99">
        <v>15</v>
      </c>
      <c r="P7" s="99">
        <v>16</v>
      </c>
      <c r="Q7" s="99">
        <v>17</v>
      </c>
    </row>
    <row r="8" ht="21" customHeight="1" spans="1:17">
      <c r="A8" s="19" t="s">
        <v>43</v>
      </c>
      <c r="B8" s="100"/>
      <c r="C8" s="100"/>
      <c r="D8" s="100"/>
      <c r="E8" s="101">
        <v>19</v>
      </c>
      <c r="F8" s="20">
        <v>40900</v>
      </c>
      <c r="G8" s="20">
        <v>56800</v>
      </c>
      <c r="H8" s="20">
        <v>56800</v>
      </c>
      <c r="I8" s="20"/>
      <c r="J8" s="20"/>
      <c r="K8" s="20"/>
      <c r="L8" s="20"/>
      <c r="M8" s="20"/>
      <c r="N8" s="20"/>
      <c r="O8" s="20"/>
      <c r="P8" s="20"/>
      <c r="Q8" s="20"/>
    </row>
    <row r="9" ht="21" customHeight="1" spans="1:17">
      <c r="A9" s="102" t="s">
        <v>160</v>
      </c>
      <c r="B9" s="19" t="s">
        <v>219</v>
      </c>
      <c r="C9" s="19" t="s">
        <v>220</v>
      </c>
      <c r="D9" s="21" t="s">
        <v>221</v>
      </c>
      <c r="E9" s="103">
        <v>6</v>
      </c>
      <c r="F9" s="20">
        <v>21000</v>
      </c>
      <c r="G9" s="20">
        <v>21000</v>
      </c>
      <c r="H9" s="20">
        <v>21000</v>
      </c>
      <c r="I9" s="20"/>
      <c r="J9" s="20"/>
      <c r="K9" s="20"/>
      <c r="L9" s="20"/>
      <c r="M9" s="20"/>
      <c r="N9" s="20"/>
      <c r="O9" s="20"/>
      <c r="P9" s="20"/>
      <c r="Q9" s="20"/>
    </row>
    <row r="10" ht="21" customHeight="1" spans="1:17">
      <c r="A10" s="102" t="s">
        <v>160</v>
      </c>
      <c r="B10" s="19" t="s">
        <v>222</v>
      </c>
      <c r="C10" s="19" t="s">
        <v>223</v>
      </c>
      <c r="D10" s="21" t="s">
        <v>224</v>
      </c>
      <c r="E10" s="103">
        <v>6</v>
      </c>
      <c r="F10" s="20">
        <v>1200</v>
      </c>
      <c r="G10" s="20">
        <v>1200</v>
      </c>
      <c r="H10" s="20">
        <v>1200</v>
      </c>
      <c r="I10" s="20"/>
      <c r="J10" s="20"/>
      <c r="K10" s="20"/>
      <c r="L10" s="20"/>
      <c r="M10" s="20"/>
      <c r="N10" s="20"/>
      <c r="O10" s="20"/>
      <c r="P10" s="20"/>
      <c r="Q10" s="20"/>
    </row>
    <row r="11" ht="21" customHeight="1" spans="1:17">
      <c r="A11" s="102" t="s">
        <v>160</v>
      </c>
      <c r="B11" s="19" t="s">
        <v>225</v>
      </c>
      <c r="C11" s="19" t="s">
        <v>226</v>
      </c>
      <c r="D11" s="21" t="s">
        <v>227</v>
      </c>
      <c r="E11" s="103">
        <v>2</v>
      </c>
      <c r="F11" s="20">
        <v>2400</v>
      </c>
      <c r="G11" s="20">
        <v>2400</v>
      </c>
      <c r="H11" s="20">
        <v>2400</v>
      </c>
      <c r="I11" s="20"/>
      <c r="J11" s="20"/>
      <c r="K11" s="20"/>
      <c r="L11" s="20"/>
      <c r="M11" s="20"/>
      <c r="N11" s="20"/>
      <c r="O11" s="20"/>
      <c r="P11" s="20"/>
      <c r="Q11" s="20"/>
    </row>
    <row r="12" ht="21" customHeight="1" spans="1:17">
      <c r="A12" s="102" t="s">
        <v>160</v>
      </c>
      <c r="B12" s="19" t="s">
        <v>228</v>
      </c>
      <c r="C12" s="19" t="s">
        <v>229</v>
      </c>
      <c r="D12" s="21" t="s">
        <v>230</v>
      </c>
      <c r="E12" s="103">
        <v>1</v>
      </c>
      <c r="F12" s="20"/>
      <c r="G12" s="20">
        <v>3900</v>
      </c>
      <c r="H12" s="20">
        <v>3900</v>
      </c>
      <c r="I12" s="20"/>
      <c r="J12" s="20"/>
      <c r="K12" s="20"/>
      <c r="L12" s="20"/>
      <c r="M12" s="20"/>
      <c r="N12" s="20"/>
      <c r="O12" s="20"/>
      <c r="P12" s="20"/>
      <c r="Q12" s="20"/>
    </row>
    <row r="13" ht="21" customHeight="1" spans="1:17">
      <c r="A13" s="102" t="s">
        <v>160</v>
      </c>
      <c r="B13" s="19" t="s">
        <v>231</v>
      </c>
      <c r="C13" s="19" t="s">
        <v>232</v>
      </c>
      <c r="D13" s="21" t="s">
        <v>230</v>
      </c>
      <c r="E13" s="103">
        <v>1</v>
      </c>
      <c r="F13" s="20">
        <v>7300</v>
      </c>
      <c r="G13" s="20">
        <v>7300</v>
      </c>
      <c r="H13" s="20">
        <v>7300</v>
      </c>
      <c r="I13" s="20"/>
      <c r="J13" s="20"/>
      <c r="K13" s="20"/>
      <c r="L13" s="20"/>
      <c r="M13" s="20"/>
      <c r="N13" s="20"/>
      <c r="O13" s="20"/>
      <c r="P13" s="20"/>
      <c r="Q13" s="20"/>
    </row>
    <row r="14" ht="21" customHeight="1" spans="1:17">
      <c r="A14" s="102" t="s">
        <v>160</v>
      </c>
      <c r="B14" s="19" t="s">
        <v>233</v>
      </c>
      <c r="C14" s="19" t="s">
        <v>234</v>
      </c>
      <c r="D14" s="21" t="s">
        <v>230</v>
      </c>
      <c r="E14" s="103">
        <v>1</v>
      </c>
      <c r="F14" s="20"/>
      <c r="G14" s="20">
        <v>3000</v>
      </c>
      <c r="H14" s="20">
        <v>3000</v>
      </c>
      <c r="I14" s="20"/>
      <c r="J14" s="20"/>
      <c r="K14" s="20"/>
      <c r="L14" s="20"/>
      <c r="M14" s="20"/>
      <c r="N14" s="20"/>
      <c r="O14" s="20"/>
      <c r="P14" s="20"/>
      <c r="Q14" s="20"/>
    </row>
    <row r="15" ht="21" customHeight="1" spans="1:17">
      <c r="A15" s="102" t="s">
        <v>111</v>
      </c>
      <c r="B15" s="19" t="s">
        <v>235</v>
      </c>
      <c r="C15" s="19" t="s">
        <v>232</v>
      </c>
      <c r="D15" s="21" t="s">
        <v>230</v>
      </c>
      <c r="E15" s="103">
        <v>1</v>
      </c>
      <c r="F15" s="20">
        <v>9000</v>
      </c>
      <c r="G15" s="20">
        <v>9000</v>
      </c>
      <c r="H15" s="20">
        <v>9000</v>
      </c>
      <c r="I15" s="20"/>
      <c r="J15" s="20"/>
      <c r="K15" s="20"/>
      <c r="L15" s="20"/>
      <c r="M15" s="20"/>
      <c r="N15" s="20"/>
      <c r="O15" s="20"/>
      <c r="P15" s="20"/>
      <c r="Q15" s="20"/>
    </row>
    <row r="16" ht="21" customHeight="1" spans="1:17">
      <c r="A16" s="102" t="s">
        <v>111</v>
      </c>
      <c r="B16" s="19" t="s">
        <v>236</v>
      </c>
      <c r="C16" s="19" t="s">
        <v>234</v>
      </c>
      <c r="D16" s="21" t="s">
        <v>230</v>
      </c>
      <c r="E16" s="103">
        <v>1</v>
      </c>
      <c r="F16" s="20"/>
      <c r="G16" s="20">
        <v>9000</v>
      </c>
      <c r="H16" s="20">
        <v>9000</v>
      </c>
      <c r="I16" s="20"/>
      <c r="J16" s="20"/>
      <c r="K16" s="20"/>
      <c r="L16" s="20"/>
      <c r="M16" s="20"/>
      <c r="N16" s="20"/>
      <c r="O16" s="20"/>
      <c r="P16" s="20"/>
      <c r="Q16" s="20"/>
    </row>
    <row r="17" ht="21" customHeight="1" spans="1:17">
      <c r="A17" s="95" t="s">
        <v>86</v>
      </c>
      <c r="B17" s="96"/>
      <c r="C17" s="96"/>
      <c r="D17" s="96"/>
      <c r="E17" s="104"/>
      <c r="F17" s="20">
        <v>40900</v>
      </c>
      <c r="G17" s="20">
        <v>56800</v>
      </c>
      <c r="H17" s="20">
        <v>56800</v>
      </c>
      <c r="I17" s="20"/>
      <c r="J17" s="20"/>
      <c r="K17" s="20"/>
      <c r="L17" s="20"/>
      <c r="M17" s="20"/>
      <c r="N17" s="20"/>
      <c r="O17" s="20"/>
      <c r="P17" s="20"/>
      <c r="Q17" s="20"/>
    </row>
  </sheetData>
  <mergeCells count="16">
    <mergeCell ref="A2:Q2"/>
    <mergeCell ref="A3:F3"/>
    <mergeCell ref="G4:Q4"/>
    <mergeCell ref="L5:Q5"/>
    <mergeCell ref="A17:E17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1"/>
  <sheetViews>
    <sheetView showZeros="0" workbookViewId="0">
      <selection activeCell="A11" sqref="A11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ht="13.5" customHeight="1" spans="1:14">
      <c r="A1" s="75"/>
      <c r="B1" s="75"/>
      <c r="C1" s="76"/>
      <c r="D1" s="75"/>
      <c r="E1" s="75"/>
      <c r="F1" s="75"/>
      <c r="G1" s="75"/>
      <c r="H1" s="77"/>
      <c r="I1" s="75"/>
      <c r="J1" s="75"/>
      <c r="K1" s="75"/>
      <c r="L1" s="78"/>
      <c r="M1" s="79"/>
      <c r="N1" s="80" t="s">
        <v>237</v>
      </c>
    </row>
    <row r="2" ht="34.5" customHeight="1" spans="1:14">
      <c r="A2" s="32" t="str">
        <f>"2026"&amp;"年部门政府购买服务预算表"</f>
        <v>2026年部门政府购买服务预算表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ht="18.75" customHeight="1" spans="1:14">
      <c r="A3" s="81" t="str">
        <f>"单位名称："&amp;"景洪市种业发展中心"</f>
        <v>单位名称：景洪市种业发展中心</v>
      </c>
      <c r="B3" s="81"/>
      <c r="C3" s="81"/>
      <c r="D3" s="82"/>
      <c r="E3" s="82"/>
      <c r="F3" s="82"/>
      <c r="G3" s="82"/>
      <c r="H3" s="83"/>
      <c r="I3" s="82"/>
      <c r="J3" s="82"/>
      <c r="K3" s="82"/>
      <c r="L3" s="7"/>
      <c r="M3" s="84"/>
      <c r="N3" s="85" t="s">
        <v>108</v>
      </c>
    </row>
    <row r="4" ht="18.75" customHeight="1" spans="1:14">
      <c r="A4" s="9" t="s">
        <v>210</v>
      </c>
      <c r="B4" s="86" t="s">
        <v>238</v>
      </c>
      <c r="C4" s="87" t="s">
        <v>239</v>
      </c>
      <c r="D4" s="37" t="s">
        <v>123</v>
      </c>
      <c r="E4" s="37"/>
      <c r="F4" s="37"/>
      <c r="G4" s="37"/>
      <c r="H4" s="37"/>
      <c r="I4" s="37"/>
      <c r="J4" s="37"/>
      <c r="K4" s="37"/>
      <c r="L4" s="37"/>
      <c r="M4" s="37"/>
      <c r="N4" s="38"/>
    </row>
    <row r="5" ht="17.25" customHeight="1" spans="1:14">
      <c r="A5" s="14"/>
      <c r="B5" s="88"/>
      <c r="C5" s="89"/>
      <c r="D5" s="88" t="s">
        <v>28</v>
      </c>
      <c r="E5" s="88" t="s">
        <v>31</v>
      </c>
      <c r="F5" s="88" t="s">
        <v>216</v>
      </c>
      <c r="G5" s="88" t="s">
        <v>217</v>
      </c>
      <c r="H5" s="89" t="s">
        <v>218</v>
      </c>
      <c r="I5" s="90" t="s">
        <v>50</v>
      </c>
      <c r="J5" s="90"/>
      <c r="K5" s="90"/>
      <c r="L5" s="90"/>
      <c r="M5" s="90"/>
      <c r="N5" s="91"/>
    </row>
    <row r="6" ht="54" customHeight="1" spans="1:14">
      <c r="A6" s="16"/>
      <c r="B6" s="91"/>
      <c r="C6" s="92"/>
      <c r="D6" s="91"/>
      <c r="E6" s="91"/>
      <c r="F6" s="91"/>
      <c r="G6" s="91"/>
      <c r="H6" s="92"/>
      <c r="I6" s="91" t="s">
        <v>30</v>
      </c>
      <c r="J6" s="91" t="s">
        <v>37</v>
      </c>
      <c r="K6" s="91" t="s">
        <v>130</v>
      </c>
      <c r="L6" s="93" t="s">
        <v>39</v>
      </c>
      <c r="M6" s="92" t="s">
        <v>40</v>
      </c>
      <c r="N6" s="91" t="s">
        <v>41</v>
      </c>
    </row>
    <row r="7" ht="19.5" customHeight="1" spans="1:14">
      <c r="A7" s="94">
        <v>1</v>
      </c>
      <c r="B7" s="94">
        <v>2</v>
      </c>
      <c r="C7" s="94">
        <v>3</v>
      </c>
      <c r="D7" s="94">
        <v>4</v>
      </c>
      <c r="E7" s="94">
        <v>5</v>
      </c>
      <c r="F7" s="94">
        <v>6</v>
      </c>
      <c r="G7" s="94">
        <v>7</v>
      </c>
      <c r="H7" s="94">
        <v>8</v>
      </c>
      <c r="I7" s="94">
        <v>9</v>
      </c>
      <c r="J7" s="94">
        <v>10</v>
      </c>
      <c r="K7" s="94">
        <v>11</v>
      </c>
      <c r="L7" s="94">
        <v>12</v>
      </c>
      <c r="M7" s="94">
        <v>13</v>
      </c>
      <c r="N7" s="94">
        <v>14</v>
      </c>
    </row>
    <row r="8" ht="21" customHeight="1" spans="1:14">
      <c r="A8" s="19"/>
      <c r="B8" s="19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</row>
    <row r="9" ht="21" customHeight="1" spans="1:14">
      <c r="A9" s="19"/>
      <c r="B9" s="19"/>
      <c r="C9" s="19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</row>
    <row r="10" ht="21" customHeight="1" spans="1:14">
      <c r="A10" s="95" t="s">
        <v>86</v>
      </c>
      <c r="B10" s="96"/>
      <c r="C10" s="96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 ht="22" customHeight="1" spans="1:14">
      <c r="A11" s="59" t="s">
        <v>194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9"/>
  <sheetViews>
    <sheetView showZeros="0" workbookViewId="0">
      <selection activeCell="A9" sqref="A9"/>
    </sheetView>
  </sheetViews>
  <sheetFormatPr defaultColWidth="10.6555555555556" defaultRowHeight="14.25" customHeight="1" outlineLevelCol="6"/>
  <cols>
    <col min="1" max="1" width="44" customWidth="1"/>
    <col min="2" max="7" width="21.5" customWidth="1"/>
  </cols>
  <sheetData>
    <row r="1" ht="13.5" customHeight="1" spans="1:7">
      <c r="A1" s="61"/>
      <c r="B1" s="61"/>
      <c r="C1" s="61"/>
      <c r="D1" s="61"/>
      <c r="E1" s="61"/>
      <c r="F1" s="62"/>
      <c r="G1" s="63" t="s">
        <v>240</v>
      </c>
    </row>
    <row r="2" ht="27.75" customHeight="1" spans="1:7">
      <c r="A2" s="64" t="str">
        <f>"2026"&amp;"年对下转移支付预算表"</f>
        <v>2026年对下转移支付预算表</v>
      </c>
      <c r="B2" s="45"/>
      <c r="C2" s="45"/>
      <c r="D2" s="45"/>
      <c r="E2" s="45"/>
      <c r="F2" s="45"/>
      <c r="G2" s="46"/>
    </row>
    <row r="3" ht="18" customHeight="1" spans="1:7">
      <c r="A3" s="65" t="str">
        <f>"单位名称："&amp;"景洪市种业发展中心"</f>
        <v>单位名称：景洪市种业发展中心</v>
      </c>
      <c r="B3" s="66"/>
      <c r="C3" s="66"/>
      <c r="D3" s="66"/>
      <c r="E3" s="66"/>
      <c r="F3" s="67"/>
      <c r="G3" s="68" t="s">
        <v>108</v>
      </c>
    </row>
    <row r="4" ht="19.5" customHeight="1" spans="1:7">
      <c r="A4" s="69" t="s">
        <v>241</v>
      </c>
      <c r="B4" s="53" t="s">
        <v>119</v>
      </c>
      <c r="C4" s="53" t="s">
        <v>120</v>
      </c>
      <c r="D4" s="53" t="s">
        <v>123</v>
      </c>
      <c r="E4" s="53"/>
      <c r="F4" s="53"/>
      <c r="G4" s="52" t="s">
        <v>242</v>
      </c>
    </row>
    <row r="5" ht="40.5" customHeight="1" spans="1:7">
      <c r="A5" s="70"/>
      <c r="B5" s="71"/>
      <c r="C5" s="71"/>
      <c r="D5" s="71" t="s">
        <v>28</v>
      </c>
      <c r="E5" s="72" t="s">
        <v>31</v>
      </c>
      <c r="F5" s="73" t="s">
        <v>243</v>
      </c>
      <c r="G5" s="74" t="s">
        <v>244</v>
      </c>
    </row>
    <row r="6" ht="19.5" customHeight="1" spans="1:7">
      <c r="A6" s="53">
        <v>1</v>
      </c>
      <c r="B6" s="53">
        <v>2</v>
      </c>
      <c r="C6" s="53">
        <v>3</v>
      </c>
      <c r="D6" s="53">
        <v>4</v>
      </c>
      <c r="E6" s="53">
        <v>5</v>
      </c>
      <c r="F6" s="53">
        <v>6</v>
      </c>
      <c r="G6" s="53">
        <v>7</v>
      </c>
    </row>
    <row r="7" ht="19.5" customHeight="1" spans="1:7">
      <c r="A7" s="54"/>
      <c r="B7" s="20"/>
      <c r="C7" s="20"/>
      <c r="D7" s="20"/>
      <c r="E7" s="20"/>
      <c r="F7" s="20"/>
      <c r="G7" s="20"/>
    </row>
    <row r="8" ht="19.5" customHeight="1" spans="1:7">
      <c r="A8" s="54"/>
      <c r="B8" s="19"/>
      <c r="C8" s="19"/>
      <c r="D8" s="20"/>
      <c r="E8" s="20"/>
      <c r="F8" s="20"/>
      <c r="G8" s="20"/>
    </row>
    <row r="9" ht="21" customHeight="1" spans="1:7">
      <c r="A9" s="59" t="s">
        <v>194</v>
      </c>
    </row>
  </sheetData>
  <mergeCells count="7">
    <mergeCell ref="A2:G2"/>
    <mergeCell ref="A3:F3"/>
    <mergeCell ref="D4:F4"/>
    <mergeCell ref="A4:A5"/>
    <mergeCell ref="B4:B5"/>
    <mergeCell ref="C4:C5"/>
    <mergeCell ref="G4:G5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showZeros="0" workbookViewId="0">
      <selection activeCell="A8" sqref="A8"/>
    </sheetView>
  </sheetViews>
  <sheetFormatPr defaultColWidth="10.6555555555556" defaultRowHeight="12" customHeight="1" outlineLevelRow="7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ht="15" customHeight="1" spans="1:10">
      <c r="J1" s="44" t="s">
        <v>245</v>
      </c>
    </row>
    <row r="2" ht="28.5" customHeight="1" spans="1:10">
      <c r="A2" s="45" t="str">
        <f>"2026"&amp;"年对下转移支付绩效目标表"</f>
        <v>2026年对下转移支付绩效目标表</v>
      </c>
      <c r="B2" s="45"/>
      <c r="C2" s="45"/>
      <c r="D2" s="45"/>
      <c r="E2" s="45"/>
      <c r="F2" s="46"/>
      <c r="G2" s="45"/>
      <c r="H2" s="46"/>
      <c r="I2" s="46"/>
      <c r="J2" s="45"/>
    </row>
    <row r="3" ht="17.25" customHeight="1" spans="1:10">
      <c r="A3" s="47" t="str">
        <f>"单位名称："&amp;"景洪市种业发展中心"</f>
        <v>单位名称：景洪市种业发展中心</v>
      </c>
      <c r="B3" s="48"/>
      <c r="C3" s="48"/>
      <c r="D3" s="48"/>
      <c r="E3" s="48"/>
      <c r="F3" s="49"/>
      <c r="G3" s="48"/>
      <c r="H3" s="49"/>
      <c r="I3" s="50"/>
      <c r="J3" s="50"/>
    </row>
    <row r="4" ht="44.25" customHeight="1" spans="1:10">
      <c r="A4" s="51" t="s">
        <v>196</v>
      </c>
      <c r="B4" s="51" t="s">
        <v>197</v>
      </c>
      <c r="C4" s="51" t="s">
        <v>198</v>
      </c>
      <c r="D4" s="51" t="s">
        <v>199</v>
      </c>
      <c r="E4" s="51" t="s">
        <v>200</v>
      </c>
      <c r="F4" s="52" t="s">
        <v>201</v>
      </c>
      <c r="G4" s="51" t="s">
        <v>202</v>
      </c>
      <c r="H4" s="52" t="s">
        <v>203</v>
      </c>
      <c r="I4" s="52" t="s">
        <v>204</v>
      </c>
      <c r="J4" s="51" t="s">
        <v>205</v>
      </c>
    </row>
    <row r="5" ht="14.25" customHeight="1" spans="1:10">
      <c r="A5" s="53">
        <v>1</v>
      </c>
      <c r="B5" s="53">
        <v>2</v>
      </c>
      <c r="C5" s="53">
        <v>3</v>
      </c>
      <c r="D5" s="53">
        <v>4</v>
      </c>
      <c r="E5" s="53">
        <v>5</v>
      </c>
      <c r="F5" s="53">
        <v>6</v>
      </c>
      <c r="G5" s="53">
        <v>7</v>
      </c>
      <c r="H5" s="53">
        <v>8</v>
      </c>
      <c r="I5" s="53">
        <v>9</v>
      </c>
      <c r="J5" s="53">
        <v>10</v>
      </c>
    </row>
    <row r="6" ht="42" customHeight="1" spans="1:10">
      <c r="A6" s="54"/>
      <c r="B6" s="55"/>
      <c r="C6" s="55"/>
      <c r="D6" s="55"/>
      <c r="E6" s="56"/>
      <c r="F6" s="57"/>
      <c r="G6" s="56"/>
      <c r="H6" s="57"/>
      <c r="I6" s="57"/>
      <c r="J6" s="56"/>
    </row>
    <row r="7" ht="42" customHeight="1" spans="1:10">
      <c r="A7" s="54"/>
      <c r="B7" s="58"/>
      <c r="C7" s="58"/>
      <c r="D7" s="58"/>
      <c r="E7" s="54"/>
      <c r="F7" s="58"/>
      <c r="G7" s="54"/>
      <c r="H7" s="58"/>
      <c r="I7" s="58"/>
      <c r="J7" s="54"/>
    </row>
    <row r="8" ht="18" customHeight="1" spans="1:10">
      <c r="A8" s="59" t="s">
        <v>194</v>
      </c>
      <c r="D8" s="60"/>
      <c r="E8" s="60"/>
    </row>
  </sheetData>
  <mergeCells count="3">
    <mergeCell ref="A2:J2"/>
    <mergeCell ref="A3:H3"/>
    <mergeCell ref="D8:E8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2"/>
  <sheetViews>
    <sheetView showZeros="0" tabSelected="1" workbookViewId="0">
      <selection activeCell="A1" sqref="A1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ht="14.25" customHeight="1" spans="1:8">
      <c r="H1" s="31" t="s">
        <v>246</v>
      </c>
    </row>
    <row r="2" ht="34.5" customHeight="1" spans="1:8">
      <c r="A2" s="32" t="str">
        <f>"2026"&amp;"年新增资产配置表"</f>
        <v>2026年新增资产配置表</v>
      </c>
      <c r="B2" s="32"/>
      <c r="C2" s="32"/>
      <c r="D2" s="32"/>
      <c r="E2" s="32"/>
      <c r="F2" s="32"/>
      <c r="G2" s="32"/>
      <c r="H2" s="32"/>
    </row>
    <row r="3" ht="19.5" customHeight="1" spans="1:8">
      <c r="A3" s="33" t="str">
        <f>"单位名称："&amp;"景洪市种业发展中心"</f>
        <v>单位名称：景洪市种业发展中心</v>
      </c>
      <c r="B3" s="33"/>
      <c r="C3" s="33"/>
      <c r="D3" s="34"/>
      <c r="E3" s="34"/>
      <c r="F3" s="34"/>
      <c r="G3" s="34"/>
      <c r="H3" s="35" t="s">
        <v>108</v>
      </c>
    </row>
    <row r="4" ht="18" customHeight="1" spans="1:8">
      <c r="A4" s="9" t="s">
        <v>116</v>
      </c>
      <c r="B4" s="9" t="s">
        <v>247</v>
      </c>
      <c r="C4" s="9" t="s">
        <v>248</v>
      </c>
      <c r="D4" s="9" t="s">
        <v>249</v>
      </c>
      <c r="E4" s="9" t="s">
        <v>250</v>
      </c>
      <c r="F4" s="36" t="s">
        <v>251</v>
      </c>
      <c r="G4" s="37"/>
      <c r="H4" s="38"/>
    </row>
    <row r="5" ht="18" customHeight="1" spans="1:8">
      <c r="A5" s="16"/>
      <c r="B5" s="16"/>
      <c r="C5" s="16"/>
      <c r="D5" s="16"/>
      <c r="E5" s="16"/>
      <c r="F5" s="39" t="s">
        <v>214</v>
      </c>
      <c r="G5" s="39" t="s">
        <v>252</v>
      </c>
      <c r="H5" s="39" t="s">
        <v>253</v>
      </c>
    </row>
    <row r="6" ht="21" customHeight="1" spans="1:8">
      <c r="A6" s="39">
        <v>1</v>
      </c>
      <c r="B6" s="39">
        <v>2</v>
      </c>
      <c r="C6" s="39">
        <v>3</v>
      </c>
      <c r="D6" s="39">
        <v>4</v>
      </c>
      <c r="E6" s="39">
        <v>5</v>
      </c>
      <c r="F6" s="39">
        <v>6</v>
      </c>
      <c r="G6" s="39">
        <v>7</v>
      </c>
      <c r="H6" s="39">
        <v>8</v>
      </c>
    </row>
    <row r="7" ht="33" customHeight="1" spans="1:8">
      <c r="A7" s="40" t="s">
        <v>43</v>
      </c>
      <c r="B7" s="40"/>
      <c r="C7" s="40"/>
      <c r="D7" s="40"/>
      <c r="E7" s="21"/>
      <c r="F7" s="20">
        <v>16</v>
      </c>
      <c r="G7" s="20"/>
      <c r="H7" s="20">
        <v>27600</v>
      </c>
    </row>
    <row r="8" ht="33" customHeight="1" spans="1:8">
      <c r="A8" s="40" t="s">
        <v>43</v>
      </c>
      <c r="B8" s="40" t="s">
        <v>254</v>
      </c>
      <c r="C8" s="40" t="s">
        <v>220</v>
      </c>
      <c r="D8" s="40" t="s">
        <v>219</v>
      </c>
      <c r="E8" s="21" t="s">
        <v>221</v>
      </c>
      <c r="F8" s="20">
        <v>6</v>
      </c>
      <c r="G8" s="20">
        <v>3500</v>
      </c>
      <c r="H8" s="20">
        <v>21000</v>
      </c>
    </row>
    <row r="9" ht="33" customHeight="1" spans="1:8">
      <c r="A9" s="40" t="s">
        <v>43</v>
      </c>
      <c r="B9" s="40" t="s">
        <v>255</v>
      </c>
      <c r="C9" s="40" t="s">
        <v>223</v>
      </c>
      <c r="D9" s="40" t="s">
        <v>256</v>
      </c>
      <c r="E9" s="21" t="s">
        <v>257</v>
      </c>
      <c r="F9" s="20">
        <v>6</v>
      </c>
      <c r="G9" s="20">
        <v>200</v>
      </c>
      <c r="H9" s="20">
        <v>1200</v>
      </c>
    </row>
    <row r="10" ht="33" customHeight="1" spans="1:8">
      <c r="A10" s="40" t="s">
        <v>43</v>
      </c>
      <c r="B10" s="40" t="s">
        <v>255</v>
      </c>
      <c r="C10" s="40" t="s">
        <v>226</v>
      </c>
      <c r="D10" s="40" t="s">
        <v>225</v>
      </c>
      <c r="E10" s="21" t="s">
        <v>227</v>
      </c>
      <c r="F10" s="20">
        <v>2</v>
      </c>
      <c r="G10" s="20">
        <v>1200</v>
      </c>
      <c r="H10" s="20">
        <v>2400</v>
      </c>
    </row>
    <row r="11" ht="33" customHeight="1" spans="1:8">
      <c r="A11" s="40" t="s">
        <v>43</v>
      </c>
      <c r="B11" s="40" t="s">
        <v>255</v>
      </c>
      <c r="C11" s="40" t="s">
        <v>226</v>
      </c>
      <c r="D11" s="40" t="s">
        <v>225</v>
      </c>
      <c r="E11" s="21" t="s">
        <v>227</v>
      </c>
      <c r="F11" s="20">
        <v>2</v>
      </c>
      <c r="G11" s="20">
        <v>1500</v>
      </c>
      <c r="H11" s="20">
        <v>3000</v>
      </c>
    </row>
    <row r="12" ht="24" customHeight="1" spans="1:8">
      <c r="A12" s="41" t="s">
        <v>28</v>
      </c>
      <c r="B12" s="42"/>
      <c r="C12" s="42"/>
      <c r="D12" s="42"/>
      <c r="E12" s="43"/>
      <c r="F12" s="20">
        <v>16</v>
      </c>
      <c r="G12" s="20"/>
      <c r="H12" s="20">
        <v>27600</v>
      </c>
    </row>
  </sheetData>
  <mergeCells count="9">
    <mergeCell ref="A2:H2"/>
    <mergeCell ref="A3:C3"/>
    <mergeCell ref="F4:H4"/>
    <mergeCell ref="A12:E12"/>
    <mergeCell ref="A4:A5"/>
    <mergeCell ref="B4:B5"/>
    <mergeCell ref="C4:C5"/>
    <mergeCell ref="D4:D5"/>
    <mergeCell ref="E4:E5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showZeros="0" workbookViewId="0">
      <selection activeCell="A11" sqref="A11:B11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ht="19.5" customHeight="1" spans="1:11">
      <c r="D1" s="1"/>
      <c r="E1" s="1"/>
      <c r="F1" s="1"/>
      <c r="G1" s="1"/>
      <c r="H1" s="2"/>
      <c r="I1" s="2"/>
      <c r="J1" s="2"/>
      <c r="K1" s="3" t="s">
        <v>258</v>
      </c>
    </row>
    <row r="2" ht="42.75" customHeight="1" spans="1:11">
      <c r="A2" s="4" t="str">
        <f>"2026"&amp;"年上级转移支付补助项目支出预算表"</f>
        <v>2026年上级转移支付补助项目支出预算表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9.5" customHeight="1" spans="1:11">
      <c r="A3" s="5" t="str">
        <f>"单位名称："&amp;"景洪市种业发展中心"</f>
        <v>单位名称：景洪市种业发展中心</v>
      </c>
      <c r="B3" s="5"/>
      <c r="C3" s="5"/>
      <c r="D3" s="5"/>
      <c r="E3" s="5"/>
      <c r="F3" s="5"/>
      <c r="G3" s="5"/>
      <c r="H3" s="6"/>
      <c r="I3" s="6"/>
      <c r="J3" s="6"/>
      <c r="K3" s="7" t="s">
        <v>108</v>
      </c>
    </row>
    <row r="4" ht="21.75" customHeight="1" spans="1:11">
      <c r="A4" s="8" t="s">
        <v>188</v>
      </c>
      <c r="B4" s="8" t="s">
        <v>118</v>
      </c>
      <c r="C4" s="8" t="s">
        <v>189</v>
      </c>
      <c r="D4" s="9" t="s">
        <v>119</v>
      </c>
      <c r="E4" s="9" t="s">
        <v>120</v>
      </c>
      <c r="F4" s="9" t="s">
        <v>190</v>
      </c>
      <c r="G4" s="9" t="s">
        <v>191</v>
      </c>
      <c r="H4" s="26" t="s">
        <v>28</v>
      </c>
      <c r="I4" s="10" t="s">
        <v>259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31</v>
      </c>
      <c r="J5" s="9" t="s">
        <v>32</v>
      </c>
      <c r="K5" s="9" t="s">
        <v>33</v>
      </c>
    </row>
    <row r="6" ht="40.5" customHeight="1" spans="1:11">
      <c r="A6" s="15"/>
      <c r="B6" s="15"/>
      <c r="C6" s="15"/>
      <c r="D6" s="16"/>
      <c r="E6" s="16"/>
      <c r="F6" s="16"/>
      <c r="G6" s="16"/>
      <c r="H6" s="28"/>
      <c r="I6" s="16" t="s">
        <v>30</v>
      </c>
      <c r="J6" s="16"/>
      <c r="K6" s="16"/>
    </row>
    <row r="7" ht="15" customHeight="1" spans="1:11">
      <c r="A7" s="17">
        <v>1</v>
      </c>
      <c r="B7" s="17">
        <v>2</v>
      </c>
      <c r="C7" s="17">
        <v>3</v>
      </c>
      <c r="D7" s="17">
        <v>4</v>
      </c>
      <c r="E7" s="17">
        <v>5</v>
      </c>
      <c r="F7" s="17">
        <v>6</v>
      </c>
      <c r="G7" s="17">
        <v>7</v>
      </c>
      <c r="H7" s="17">
        <v>8</v>
      </c>
      <c r="I7" s="17">
        <v>9</v>
      </c>
      <c r="J7" s="18">
        <v>10</v>
      </c>
      <c r="K7" s="18">
        <v>11</v>
      </c>
    </row>
    <row r="8" ht="18.75" customHeight="1" spans="1:11">
      <c r="A8" s="29"/>
      <c r="B8" s="30"/>
      <c r="C8" s="29"/>
      <c r="D8" s="29"/>
      <c r="E8" s="29"/>
      <c r="F8" s="29"/>
      <c r="G8" s="29"/>
      <c r="H8" s="20"/>
      <c r="I8" s="20"/>
      <c r="J8" s="20"/>
      <c r="K8" s="20"/>
    </row>
    <row r="9" ht="18.75" customHeight="1" spans="1:11">
      <c r="A9" s="30"/>
      <c r="B9" s="30"/>
      <c r="C9" s="30"/>
      <c r="D9" s="30"/>
      <c r="E9" s="30"/>
      <c r="F9" s="30"/>
      <c r="G9" s="30"/>
      <c r="H9" s="20"/>
      <c r="I9" s="20"/>
      <c r="J9" s="20"/>
      <c r="K9" s="20"/>
    </row>
    <row r="10" ht="18.75" customHeight="1" spans="1:11">
      <c r="A10" s="22" t="s">
        <v>86</v>
      </c>
      <c r="B10" s="23"/>
      <c r="C10" s="23"/>
      <c r="D10" s="23"/>
      <c r="E10" s="23"/>
      <c r="F10" s="23"/>
      <c r="G10" s="24"/>
      <c r="H10" s="20"/>
      <c r="I10" s="20"/>
      <c r="J10" s="20"/>
      <c r="K10" s="20"/>
    </row>
    <row r="11" ht="21" customHeight="1" spans="1:11">
      <c r="A11" s="25" t="s">
        <v>194</v>
      </c>
      <c r="B11" s="25"/>
    </row>
  </sheetData>
  <mergeCells count="16">
    <mergeCell ref="A2:K2"/>
    <mergeCell ref="A3:G3"/>
    <mergeCell ref="I4:K4"/>
    <mergeCell ref="A10:G10"/>
    <mergeCell ref="A11:B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" right="0.3" top="0.46" bottom="0.46" header="0.4" footer="0.4"/>
  <pageSetup paperSize="9" scale="83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1"/>
  <sheetViews>
    <sheetView showZeros="0" topLeftCell="B1" workbookViewId="0">
      <selection activeCell="F21" sqref="F21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ht="18.75" customHeight="1" spans="1:7">
      <c r="D1" s="1"/>
      <c r="E1" s="2"/>
      <c r="F1" s="2"/>
      <c r="G1" s="3" t="s">
        <v>260</v>
      </c>
    </row>
    <row r="2" ht="36.75" customHeight="1" spans="1:7">
      <c r="A2" s="4" t="str">
        <f>"2026"&amp;"年部门项目中期规划预算表"</f>
        <v>2026年部门项目中期规划预算表</v>
      </c>
      <c r="B2" s="4"/>
      <c r="C2" s="4"/>
      <c r="D2" s="4"/>
      <c r="E2" s="4"/>
      <c r="F2" s="4"/>
      <c r="G2" s="4"/>
    </row>
    <row r="3" ht="22.5" customHeight="1" spans="1:7">
      <c r="A3" s="5" t="str">
        <f>"单位名称："&amp;"景洪市种业发展中心"</f>
        <v>单位名称：景洪市种业发展中心</v>
      </c>
      <c r="B3" s="5"/>
      <c r="C3" s="5"/>
      <c r="D3" s="5"/>
      <c r="E3" s="6"/>
      <c r="F3" s="6"/>
      <c r="G3" s="7" t="s">
        <v>108</v>
      </c>
    </row>
    <row r="4" ht="21.75" customHeight="1" spans="1:7">
      <c r="A4" s="8" t="s">
        <v>189</v>
      </c>
      <c r="B4" s="8" t="s">
        <v>188</v>
      </c>
      <c r="C4" s="8" t="s">
        <v>118</v>
      </c>
      <c r="D4" s="9" t="s">
        <v>261</v>
      </c>
      <c r="E4" s="10" t="s">
        <v>31</v>
      </c>
      <c r="F4" s="11"/>
      <c r="G4" s="12"/>
    </row>
    <row r="5" ht="21.75" customHeight="1" spans="1:7">
      <c r="A5" s="13"/>
      <c r="B5" s="13"/>
      <c r="C5" s="13"/>
      <c r="D5" s="14"/>
      <c r="E5" s="8" t="str">
        <f>"2026"&amp;"年"</f>
        <v>2026年</v>
      </c>
      <c r="F5" s="9" t="str">
        <f>("2026"+1)&amp;"年"</f>
        <v>2027年</v>
      </c>
      <c r="G5" s="9" t="str">
        <f>("2026"+2)&amp;"年"</f>
        <v>2028年</v>
      </c>
    </row>
    <row r="6" ht="40.5" customHeight="1" spans="1:7">
      <c r="A6" s="15"/>
      <c r="B6" s="15"/>
      <c r="C6" s="15"/>
      <c r="D6" s="16"/>
      <c r="E6" s="15"/>
      <c r="F6" s="16"/>
      <c r="G6" s="16"/>
    </row>
    <row r="7" ht="19.5" customHeight="1" spans="1:7">
      <c r="A7" s="17">
        <v>1</v>
      </c>
      <c r="B7" s="17">
        <v>2</v>
      </c>
      <c r="C7" s="17">
        <v>3</v>
      </c>
      <c r="D7" s="17">
        <v>4</v>
      </c>
      <c r="E7" s="17">
        <v>8</v>
      </c>
      <c r="F7" s="17">
        <v>9</v>
      </c>
      <c r="G7" s="18">
        <v>10</v>
      </c>
    </row>
    <row r="8" ht="17.25" customHeight="1" spans="1:7">
      <c r="A8" s="19"/>
      <c r="B8" s="19"/>
      <c r="C8" s="19"/>
      <c r="D8" s="19"/>
      <c r="E8" s="20"/>
      <c r="F8" s="20"/>
      <c r="G8" s="20"/>
    </row>
    <row r="9" ht="18.75" customHeight="1" spans="1:7">
      <c r="A9" s="19"/>
      <c r="B9" s="19"/>
      <c r="C9" s="19"/>
      <c r="D9" s="21"/>
      <c r="E9" s="20"/>
      <c r="F9" s="20"/>
      <c r="G9" s="20"/>
    </row>
    <row r="10" ht="18.75" customHeight="1" spans="1:7">
      <c r="A10" s="22" t="s">
        <v>28</v>
      </c>
      <c r="B10" s="23"/>
      <c r="C10" s="23"/>
      <c r="D10" s="24"/>
      <c r="E10" s="20"/>
      <c r="F10" s="20"/>
      <c r="G10" s="20"/>
    </row>
    <row r="11" ht="18" customHeight="1" spans="1:7">
      <c r="B11" s="25" t="s">
        <v>194</v>
      </c>
      <c r="C11" s="25"/>
    </row>
  </sheetData>
  <mergeCells count="12">
    <mergeCell ref="A2:G2"/>
    <mergeCell ref="A3:D3"/>
    <mergeCell ref="E4:G4"/>
    <mergeCell ref="A10:D10"/>
    <mergeCell ref="B11:C11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落</cp:lastModifiedBy>
  <dcterms:created xsi:type="dcterms:W3CDTF">2026-03-27T07:36:00Z</dcterms:created>
  <dcterms:modified xsi:type="dcterms:W3CDTF">2026-03-27T09:26:06Z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0F6320D5EA41462A8EF8D469E8D2255A_12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